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13"/>
  </bookViews>
  <sheets>
    <sheet name="Przedszkole Szklary" sheetId="1" r:id="rId1"/>
    <sheet name="Przedszkole nr 5" sheetId="2" r:id="rId2"/>
    <sheet name="Przedszkole nr 4" sheetId="3" r:id="rId3"/>
    <sheet name="Przedszkole nr 2" sheetId="4" r:id="rId4"/>
    <sheet name="Przedszkole nr 1" sheetId="5" r:id="rId5"/>
    <sheet name="Gimnazjum nr 2" sheetId="6" r:id="rId6"/>
    <sheet name="Gimnazjum nr 1" sheetId="7" r:id="rId7"/>
    <sheet name="SP Zwrócona" sheetId="8" r:id="rId8"/>
    <sheet name="ZPSZ Stolec" sheetId="9" r:id="rId9"/>
    <sheet name="SP Braszowice" sheetId="10" r:id="rId10"/>
    <sheet name="SP nr 3" sheetId="11" r:id="rId11"/>
    <sheet name="SP nr 2" sheetId="12" r:id="rId12"/>
    <sheet name="SP nr 1" sheetId="13" r:id="rId13"/>
    <sheet name="Załącznik nr 4 - informacja I p" sheetId="14" r:id="rId14"/>
  </sheets>
  <definedNames>
    <definedName name="_xlfn.BAHTTEXT" hidden="1">#NAME?</definedName>
    <definedName name="_xlnm.Print_Area" localSheetId="6">'Gimnazjum nr 1'!$A$2:$Q$34</definedName>
    <definedName name="_xlnm.Print_Area" localSheetId="5">'Gimnazjum nr 2'!$A$2:$M$37</definedName>
    <definedName name="_xlnm.Print_Area" localSheetId="4">'Przedszkole nr 1'!$A$2:$G$30</definedName>
    <definedName name="_xlnm.Print_Area" localSheetId="3">'Przedszkole nr 2'!$A$2:$G$31</definedName>
    <definedName name="_xlnm.Print_Area" localSheetId="2">'Przedszkole nr 4'!$A$2:$G$31</definedName>
    <definedName name="_xlnm.Print_Area" localSheetId="1">'Przedszkole nr 5'!$A$2:$G$29</definedName>
    <definedName name="_xlnm.Print_Area" localSheetId="0">'Przedszkole Szklary'!$A$2:$G$29</definedName>
    <definedName name="_xlnm.Print_Area" localSheetId="9">'SP Braszowice'!$A$1:$N$45</definedName>
    <definedName name="_xlnm.Print_Area" localSheetId="12">'SP nr 1'!$A$2:$M$34</definedName>
    <definedName name="_xlnm.Print_Area" localSheetId="11">'SP nr 2'!$B$2:$Q$34</definedName>
    <definedName name="_xlnm.Print_Area" localSheetId="10">'SP nr 3'!$A$2:$O$33</definedName>
    <definedName name="_xlnm.Print_Area" localSheetId="7">'SP Zwrócona'!$A$3:$M$34</definedName>
    <definedName name="_xlnm.Print_Area" localSheetId="13">'Załącznik nr 4 - informacja I p'!$A$1:$E$318</definedName>
    <definedName name="_xlnm.Print_Area" localSheetId="8">'ZPSZ Stolec'!$A$1:$O$42</definedName>
  </definedNames>
  <calcPr fullCalcOnLoad="1"/>
</workbook>
</file>

<file path=xl/sharedStrings.xml><?xml version="1.0" encoding="utf-8"?>
<sst xmlns="http://schemas.openxmlformats.org/spreadsheetml/2006/main" count="890" uniqueCount="81">
  <si>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</si>
  <si>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</si>
  <si>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</si>
  <si>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</si>
  <si>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</si>
  <si>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</si>
  <si>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</si>
  <si>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</si>
  <si>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</si>
  <si>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</si>
  <si>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</si>
  <si>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</si>
  <si>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</si>
  <si>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</si>
  <si>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</si>
  <si>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</si>
  <si>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%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</si>
  <si>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</si>
  <si>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</si>
  <si>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</si>
  <si>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</si>
  <si>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</si>
  <si>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</si>
  <si>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>Szkoła Podstawowa w Zwróconej</t>
  </si>
  <si>
    <t>Gimnazjum Publiczne nr 1</t>
  </si>
  <si>
    <t>Gimnazjum Publiczne nr 2</t>
  </si>
  <si>
    <t xml:space="preserve">                                                                                                          budżetu Miasta i Gminy Ząbkowice Śląskie</t>
  </si>
  <si>
    <t xml:space="preserve">                  Realizacja wydatków w poszczególnych jednostkach </t>
  </si>
  <si>
    <t>zakup usług zdrowotnych</t>
  </si>
  <si>
    <t>opłaty za usługi internetowe</t>
  </si>
  <si>
    <t>opłaty z tytułu zakupu usług telekomunikacyjnych</t>
  </si>
  <si>
    <t>telefonii stacjonarnej</t>
  </si>
  <si>
    <t>szkolenia pracowników</t>
  </si>
  <si>
    <t>zakup materiałów papierniczych do drukarek i ksera</t>
  </si>
  <si>
    <t>Zespół Przedszkolno-Szkolny w Stolcu</t>
  </si>
  <si>
    <t>Przedszkole Publiczne nr 1</t>
  </si>
  <si>
    <t xml:space="preserve">Rozdział </t>
  </si>
  <si>
    <t>plan</t>
  </si>
  <si>
    <t>wykonanie</t>
  </si>
  <si>
    <t>Rozdział</t>
  </si>
  <si>
    <t>Plan</t>
  </si>
  <si>
    <t>Razem</t>
  </si>
  <si>
    <t>wpłaty na PFRON</t>
  </si>
  <si>
    <t>wydatki na zakupy inwestycyjne</t>
  </si>
  <si>
    <t>zakup akcesoriów komputerowych</t>
  </si>
  <si>
    <t>SP Braszowice</t>
  </si>
  <si>
    <t>ZPSz Stolec</t>
  </si>
  <si>
    <t>SP Zwrócona</t>
  </si>
  <si>
    <t>Gimnazjum nr 1</t>
  </si>
  <si>
    <t>PROGRAM SMOK</t>
  </si>
  <si>
    <t>wynagrodzenia bezosobowe - program SMOK</t>
  </si>
  <si>
    <t>opłaty za rozm. Komórkowe - SMOK</t>
  </si>
  <si>
    <t>TELEFONIA STACJ. SMOK</t>
  </si>
  <si>
    <t>Gimnazjum nr 2</t>
  </si>
  <si>
    <t>podróże służbowe zagraniczne</t>
  </si>
  <si>
    <t>Projekt Socrates</t>
  </si>
  <si>
    <t>Projekt Soicrates</t>
  </si>
  <si>
    <t>Przedszkole nr 1</t>
  </si>
  <si>
    <t>Przedszkole Szklary</t>
  </si>
  <si>
    <t>Przedszkole nr 2</t>
  </si>
  <si>
    <t>Przedszkole nr 4</t>
  </si>
  <si>
    <t>Przedszkole nr 5</t>
  </si>
  <si>
    <t>PROJEKT SMOK</t>
  </si>
  <si>
    <t>zakup akcesoriów komuterowych</t>
  </si>
  <si>
    <t>zakup akcesorów komputerowych</t>
  </si>
  <si>
    <t>Przedszkole Publiczne nr 2</t>
  </si>
  <si>
    <t>Przedszkole Publiczne nr 4</t>
  </si>
  <si>
    <t>Przedszkole Publiczne nr 5</t>
  </si>
  <si>
    <t>OGÓŁEM:</t>
  </si>
  <si>
    <t xml:space="preserve">                                                                                                            załącznik nr 4 do informacji z wykonania </t>
  </si>
  <si>
    <t xml:space="preserve">                                                                                                           za  I półrocze 2008 roku</t>
  </si>
  <si>
    <t xml:space="preserve">                      oświatowo-wychowawczych za I półrocze 2008 roku</t>
  </si>
  <si>
    <t xml:space="preserve">Plan na 2008 </t>
  </si>
  <si>
    <t>do 30.06.2008 r.</t>
  </si>
  <si>
    <t>Wydatki za I półrocze 2008 r.</t>
  </si>
  <si>
    <t>Wydatki za I połrocze 2008 r.</t>
  </si>
  <si>
    <t>Wydatki za I półrocze 2008 roku</t>
  </si>
  <si>
    <t>Realizacja wydatków za I-półrocze 2008 roku</t>
  </si>
  <si>
    <t>Realizacja wydatków za I-półrocze 2008 r.</t>
  </si>
  <si>
    <t>wyk.</t>
  </si>
  <si>
    <t>składki na PFRON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</si>
</sst>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17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20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164" fontId="7" fillId="0" borderId="2" xfId="17" applyNumberFormat="1" applyFont="1" applyBorder="1" applyAlignment="1">
      <alignment/>
    </xf>
    <xf numFmtId="9" fontId="0" fillId="0" borderId="0" xfId="17" applyAlignment="1">
      <alignment/>
    </xf>
    <xf numFmtId="0" fontId="8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44" fontId="11" fillId="0" borderId="2" xfId="18" applyFont="1" applyBorder="1" applyAlignment="1">
      <alignment/>
    </xf>
    <xf numFmtId="0" fontId="8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4" fontId="12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164" fontId="12" fillId="0" borderId="2" xfId="17" applyNumberFormat="1" applyFont="1" applyBorder="1" applyAlignment="1">
      <alignment/>
    </xf>
    <xf numFmtId="164" fontId="12" fillId="0" borderId="2" xfId="17" applyNumberFormat="1" applyFont="1" applyBorder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164" fontId="12" fillId="0" borderId="1" xfId="17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164" fontId="13" fillId="0" borderId="2" xfId="17" applyNumberFormat="1" applyFont="1" applyBorder="1" applyAlignment="1">
      <alignment/>
    </xf>
    <xf numFmtId="0" fontId="14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164" fontId="7" fillId="0" borderId="15" xfId="17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5" fillId="0" borderId="2" xfId="17" applyNumberFormat="1" applyFont="1" applyBorder="1" applyAlignment="1">
      <alignment/>
    </xf>
    <xf numFmtId="164" fontId="16" fillId="0" borderId="2" xfId="17" applyNumberFormat="1" applyFont="1" applyBorder="1" applyAlignment="1">
      <alignment/>
    </xf>
    <xf numFmtId="164" fontId="15" fillId="0" borderId="1" xfId="17" applyNumberFormat="1" applyFont="1" applyBorder="1" applyAlignment="1">
      <alignment/>
    </xf>
    <xf numFmtId="164" fontId="16" fillId="0" borderId="1" xfId="17" applyNumberFormat="1" applyFont="1" applyBorder="1" applyAlignment="1">
      <alignment/>
    </xf>
    <xf numFmtId="164" fontId="15" fillId="0" borderId="14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C16" sqref="C16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7" s="28" customFormat="1" ht="16.5" thickBot="1">
      <c r="A4" s="68"/>
      <c r="B4" s="68"/>
      <c r="C4" s="68"/>
      <c r="D4" s="68"/>
      <c r="E4" s="68"/>
      <c r="F4" s="68"/>
      <c r="G4" s="68"/>
    </row>
    <row r="5" spans="1:7" s="28" customFormat="1" ht="15.75">
      <c r="A5" s="30" t="s">
        <v>0</v>
      </c>
      <c r="B5" s="30" t="s">
        <v>36</v>
      </c>
      <c r="C5" s="30">
        <v>80104</v>
      </c>
      <c r="D5" s="30" t="s">
        <v>36</v>
      </c>
      <c r="E5" s="30">
        <v>80195</v>
      </c>
      <c r="F5" s="31" t="s">
        <v>41</v>
      </c>
      <c r="G5" s="32" t="s">
        <v>41</v>
      </c>
    </row>
    <row r="6" spans="1:7" s="28" customFormat="1" ht="15.75">
      <c r="A6" s="34"/>
      <c r="B6" s="35"/>
      <c r="C6" s="35"/>
      <c r="D6" s="35"/>
      <c r="E6" s="35"/>
      <c r="F6" s="36" t="s">
        <v>37</v>
      </c>
      <c r="G6" s="37" t="s">
        <v>15</v>
      </c>
    </row>
    <row r="7" spans="1: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40"/>
      <c r="G7" s="41"/>
    </row>
    <row r="8" spans="1:7" s="28" customFormat="1" ht="15.75">
      <c r="A8" s="43" t="s">
        <v>58</v>
      </c>
      <c r="B8" s="44">
        <f aca="true" t="shared" si="0" ref="B8:G8">SUM(B9:B27)</f>
        <v>497212</v>
      </c>
      <c r="C8" s="44">
        <f t="shared" si="0"/>
        <v>250144.47999999995</v>
      </c>
      <c r="D8" s="44">
        <f t="shared" si="0"/>
        <v>3879</v>
      </c>
      <c r="E8" s="44">
        <f t="shared" si="0"/>
        <v>3879</v>
      </c>
      <c r="F8" s="44">
        <f t="shared" si="0"/>
        <v>501091</v>
      </c>
      <c r="G8" s="44">
        <f t="shared" si="0"/>
        <v>254023.47999999995</v>
      </c>
    </row>
    <row r="9" spans="1:7" s="28" customFormat="1" ht="15.75">
      <c r="A9" s="47" t="s">
        <v>1</v>
      </c>
      <c r="B9" s="48">
        <v>312972</v>
      </c>
      <c r="C9" s="48">
        <v>150572.12</v>
      </c>
      <c r="D9" s="48"/>
      <c r="E9" s="48"/>
      <c r="F9" s="48">
        <f aca="true" t="shared" si="1" ref="F9:F27">SUM(B9+D9)</f>
        <v>312972</v>
      </c>
      <c r="G9" s="48">
        <f aca="true" t="shared" si="2" ref="G9:G27">SUM(C9+E9)</f>
        <v>150572.12</v>
      </c>
    </row>
    <row r="10" spans="1:7" s="28" customFormat="1" ht="15.75">
      <c r="A10" s="50" t="s">
        <v>2</v>
      </c>
      <c r="B10" s="48">
        <v>21902</v>
      </c>
      <c r="C10" s="48">
        <v>21205.67</v>
      </c>
      <c r="D10" s="48"/>
      <c r="E10" s="48"/>
      <c r="F10" s="48">
        <f t="shared" si="1"/>
        <v>21902</v>
      </c>
      <c r="G10" s="48">
        <f t="shared" si="2"/>
        <v>21205.67</v>
      </c>
    </row>
    <row r="11" spans="1:7" s="28" customFormat="1" ht="15.75">
      <c r="A11" s="50" t="s">
        <v>5</v>
      </c>
      <c r="B11" s="48">
        <v>59702</v>
      </c>
      <c r="C11" s="48">
        <v>26309.05</v>
      </c>
      <c r="D11" s="48"/>
      <c r="E11" s="48"/>
      <c r="F11" s="48">
        <f t="shared" si="1"/>
        <v>59702</v>
      </c>
      <c r="G11" s="48">
        <f t="shared" si="2"/>
        <v>26309.05</v>
      </c>
    </row>
    <row r="12" spans="1:7" s="28" customFormat="1" ht="15.75">
      <c r="A12" s="50" t="s">
        <v>17</v>
      </c>
      <c r="B12" s="48">
        <v>8612</v>
      </c>
      <c r="C12" s="48">
        <v>4235.08</v>
      </c>
      <c r="D12" s="48"/>
      <c r="E12" s="48"/>
      <c r="F12" s="48">
        <f t="shared" si="1"/>
        <v>8612</v>
      </c>
      <c r="G12" s="48">
        <f t="shared" si="2"/>
        <v>4235.08</v>
      </c>
    </row>
    <row r="13" spans="1:7" s="28" customFormat="1" ht="15.75">
      <c r="A13" s="50" t="s">
        <v>3</v>
      </c>
      <c r="B13" s="48">
        <v>16478</v>
      </c>
      <c r="C13" s="48">
        <v>12358.5</v>
      </c>
      <c r="D13" s="48">
        <v>3879</v>
      </c>
      <c r="E13" s="48">
        <v>3879</v>
      </c>
      <c r="F13" s="48">
        <f t="shared" si="1"/>
        <v>20357</v>
      </c>
      <c r="G13" s="48">
        <f t="shared" si="2"/>
        <v>16237.5</v>
      </c>
    </row>
    <row r="14" spans="1:7" s="28" customFormat="1" ht="15.75">
      <c r="A14" s="50" t="s">
        <v>7</v>
      </c>
      <c r="B14" s="48">
        <v>15700</v>
      </c>
      <c r="C14" s="48">
        <v>11978.49</v>
      </c>
      <c r="D14" s="48"/>
      <c r="E14" s="48"/>
      <c r="F14" s="48">
        <f t="shared" si="1"/>
        <v>15700</v>
      </c>
      <c r="G14" s="48">
        <f t="shared" si="2"/>
        <v>11978.49</v>
      </c>
    </row>
    <row r="15" spans="1:7" s="28" customFormat="1" ht="15.75">
      <c r="A15" s="50" t="s">
        <v>20</v>
      </c>
      <c r="B15" s="48">
        <v>1200</v>
      </c>
      <c r="C15" s="48">
        <v>554.9</v>
      </c>
      <c r="D15" s="48"/>
      <c r="E15" s="48"/>
      <c r="F15" s="48">
        <f t="shared" si="1"/>
        <v>1200</v>
      </c>
      <c r="G15" s="48">
        <f t="shared" si="2"/>
        <v>554.9</v>
      </c>
    </row>
    <row r="16" spans="1:7" s="28" customFormat="1" ht="15.75">
      <c r="A16" s="50" t="s">
        <v>6</v>
      </c>
      <c r="B16" s="48">
        <v>9000</v>
      </c>
      <c r="C16" s="48">
        <v>5347.87</v>
      </c>
      <c r="D16" s="48"/>
      <c r="E16" s="48"/>
      <c r="F16" s="48">
        <f t="shared" si="1"/>
        <v>9000</v>
      </c>
      <c r="G16" s="48">
        <f t="shared" si="2"/>
        <v>5347.87</v>
      </c>
    </row>
    <row r="17" spans="1:7" s="28" customFormat="1" ht="15.75">
      <c r="A17" s="50" t="s">
        <v>9</v>
      </c>
      <c r="B17" s="48">
        <v>17000</v>
      </c>
      <c r="C17" s="48">
        <v>2276.25</v>
      </c>
      <c r="D17" s="48"/>
      <c r="E17" s="48"/>
      <c r="F17" s="48">
        <f t="shared" si="1"/>
        <v>17000</v>
      </c>
      <c r="G17" s="48">
        <f t="shared" si="2"/>
        <v>2276.25</v>
      </c>
    </row>
    <row r="18" spans="1:7" s="28" customFormat="1" ht="15.75">
      <c r="A18" s="50" t="s">
        <v>28</v>
      </c>
      <c r="B18" s="48">
        <v>500</v>
      </c>
      <c r="C18" s="48">
        <v>140</v>
      </c>
      <c r="D18" s="48"/>
      <c r="E18" s="48"/>
      <c r="F18" s="48">
        <f t="shared" si="1"/>
        <v>500</v>
      </c>
      <c r="G18" s="48">
        <f t="shared" si="2"/>
        <v>140</v>
      </c>
    </row>
    <row r="19" spans="1:7" s="28" customFormat="1" ht="15.75">
      <c r="A19" s="50" t="s">
        <v>8</v>
      </c>
      <c r="B19" s="48">
        <v>10000</v>
      </c>
      <c r="C19" s="48">
        <v>5923.63</v>
      </c>
      <c r="D19" s="48"/>
      <c r="E19" s="48"/>
      <c r="F19" s="48">
        <f t="shared" si="1"/>
        <v>10000</v>
      </c>
      <c r="G19" s="48">
        <f t="shared" si="2"/>
        <v>5923.63</v>
      </c>
    </row>
    <row r="20" spans="1:7" s="28" customFormat="1" ht="15.75">
      <c r="A20" s="50" t="s">
        <v>29</v>
      </c>
      <c r="B20" s="48">
        <v>300</v>
      </c>
      <c r="C20" s="48">
        <v>7.32</v>
      </c>
      <c r="D20" s="48"/>
      <c r="E20" s="48"/>
      <c r="F20" s="48">
        <f t="shared" si="1"/>
        <v>300</v>
      </c>
      <c r="G20" s="48">
        <f t="shared" si="2"/>
        <v>7.32</v>
      </c>
    </row>
    <row r="21" spans="1:7" s="28" customFormat="1" ht="15.75">
      <c r="A21" s="50" t="s">
        <v>30</v>
      </c>
      <c r="B21" s="48"/>
      <c r="C21" s="48"/>
      <c r="D21" s="48"/>
      <c r="E21" s="48"/>
      <c r="F21" s="48">
        <f t="shared" si="1"/>
        <v>0</v>
      </c>
      <c r="G21" s="48">
        <f t="shared" si="2"/>
        <v>0</v>
      </c>
    </row>
    <row r="22" spans="1:7" s="28" customFormat="1" ht="15.75">
      <c r="A22" s="50" t="s">
        <v>31</v>
      </c>
      <c r="B22" s="48">
        <v>2200</v>
      </c>
      <c r="C22" s="48">
        <v>1105.56</v>
      </c>
      <c r="D22" s="48"/>
      <c r="E22" s="48"/>
      <c r="F22" s="48">
        <f t="shared" si="1"/>
        <v>2200</v>
      </c>
      <c r="G22" s="48">
        <f t="shared" si="2"/>
        <v>1105.56</v>
      </c>
    </row>
    <row r="23" spans="1:7" s="28" customFormat="1" ht="15.75">
      <c r="A23" s="50" t="s">
        <v>10</v>
      </c>
      <c r="B23" s="48">
        <v>310</v>
      </c>
      <c r="C23" s="48">
        <v>302</v>
      </c>
      <c r="D23" s="48"/>
      <c r="E23" s="48"/>
      <c r="F23" s="48">
        <f t="shared" si="1"/>
        <v>310</v>
      </c>
      <c r="G23" s="48">
        <f t="shared" si="2"/>
        <v>302</v>
      </c>
    </row>
    <row r="24" spans="1:7" s="28" customFormat="1" ht="15.75">
      <c r="A24" s="50" t="s">
        <v>32</v>
      </c>
      <c r="B24" s="48">
        <v>200</v>
      </c>
      <c r="C24" s="48">
        <v>186.6</v>
      </c>
      <c r="D24" s="48"/>
      <c r="E24" s="48"/>
      <c r="F24" s="48">
        <f t="shared" si="1"/>
        <v>200</v>
      </c>
      <c r="G24" s="48">
        <f t="shared" si="2"/>
        <v>186.6</v>
      </c>
    </row>
    <row r="25" spans="1:7" s="28" customFormat="1" ht="15.75">
      <c r="A25" s="50" t="s">
        <v>33</v>
      </c>
      <c r="B25" s="48">
        <v>500</v>
      </c>
      <c r="C25" s="48">
        <v>0</v>
      </c>
      <c r="D25" s="48"/>
      <c r="E25" s="48"/>
      <c r="F25" s="48">
        <f t="shared" si="1"/>
        <v>500</v>
      </c>
      <c r="G25" s="48">
        <f t="shared" si="2"/>
        <v>0</v>
      </c>
    </row>
    <row r="26" spans="1:7" s="28" customFormat="1" ht="15.75">
      <c r="A26" s="50" t="s">
        <v>44</v>
      </c>
      <c r="B26" s="48">
        <v>700</v>
      </c>
      <c r="C26" s="48">
        <v>203.51</v>
      </c>
      <c r="D26" s="48"/>
      <c r="E26" s="48"/>
      <c r="F26" s="48">
        <f t="shared" si="1"/>
        <v>700</v>
      </c>
      <c r="G26" s="48">
        <f t="shared" si="2"/>
        <v>203.51</v>
      </c>
    </row>
    <row r="27" spans="1:7" s="28" customFormat="1" ht="15.75">
      <c r="A27" s="54" t="s">
        <v>21</v>
      </c>
      <c r="B27" s="55">
        <v>19936</v>
      </c>
      <c r="C27" s="55">
        <v>7437.93</v>
      </c>
      <c r="D27" s="55"/>
      <c r="E27" s="55"/>
      <c r="F27" s="55">
        <f t="shared" si="1"/>
        <v>19936</v>
      </c>
      <c r="G27" s="55">
        <f t="shared" si="2"/>
        <v>7437.93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N45"/>
    </sheetView>
  </sheetViews>
  <sheetFormatPr defaultColWidth="9.00390625" defaultRowHeight="12.75"/>
  <cols>
    <col min="1" max="1" width="4.625" style="0" customWidth="1"/>
    <col min="2" max="2" width="43.75390625" style="0" customWidth="1"/>
    <col min="3" max="3" width="13.375" style="0" customWidth="1"/>
    <col min="4" max="4" width="12.875" style="0" customWidth="1"/>
    <col min="5" max="5" width="10.375" style="0" customWidth="1"/>
    <col min="6" max="6" width="9.375" style="0" customWidth="1"/>
    <col min="7" max="7" width="10.125" style="0" customWidth="1"/>
    <col min="8" max="8" width="10.375" style="0" customWidth="1"/>
    <col min="9" max="10" width="11.25390625" style="0" customWidth="1"/>
    <col min="11" max="11" width="11.00390625" style="0" customWidth="1"/>
    <col min="12" max="12" width="10.375" style="0" customWidth="1"/>
    <col min="13" max="13" width="13.125" style="0" customWidth="1"/>
    <col min="14" max="14" width="12.75390625" style="0" customWidth="1"/>
  </cols>
  <sheetData>
    <row r="1" s="28" customFormat="1" ht="15.75">
      <c r="C1" s="28" t="s">
        <v>75</v>
      </c>
    </row>
    <row r="2" s="28" customFormat="1" ht="15.75"/>
    <row r="3" spans="2:14" s="28" customFormat="1" ht="16.5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8" customFormat="1" ht="15.75">
      <c r="A4" s="29"/>
      <c r="B4" s="30" t="s">
        <v>0</v>
      </c>
      <c r="C4" s="30" t="s">
        <v>36</v>
      </c>
      <c r="D4" s="30">
        <v>80101</v>
      </c>
      <c r="E4" s="30" t="s">
        <v>36</v>
      </c>
      <c r="F4" s="30">
        <v>80146</v>
      </c>
      <c r="G4" s="30" t="s">
        <v>39</v>
      </c>
      <c r="H4" s="30">
        <v>80195</v>
      </c>
      <c r="I4" s="30" t="s">
        <v>36</v>
      </c>
      <c r="J4" s="30">
        <v>85401</v>
      </c>
      <c r="K4" s="30" t="s">
        <v>39</v>
      </c>
      <c r="L4" s="30">
        <v>85415</v>
      </c>
      <c r="M4" s="31" t="s">
        <v>41</v>
      </c>
      <c r="N4" s="32" t="s">
        <v>41</v>
      </c>
    </row>
    <row r="5" spans="1:14" s="28" customFormat="1" ht="15.75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 t="s">
        <v>37</v>
      </c>
      <c r="N5" s="37" t="s">
        <v>15</v>
      </c>
    </row>
    <row r="6" spans="1:14" s="28" customFormat="1" ht="16.5" thickBot="1">
      <c r="A6" s="38"/>
      <c r="B6" s="39">
        <v>1</v>
      </c>
      <c r="C6" s="39" t="s">
        <v>37</v>
      </c>
      <c r="D6" s="39" t="s">
        <v>38</v>
      </c>
      <c r="E6" s="39" t="s">
        <v>37</v>
      </c>
      <c r="F6" s="39" t="s">
        <v>38</v>
      </c>
      <c r="G6" s="39" t="s">
        <v>40</v>
      </c>
      <c r="H6" s="39" t="s">
        <v>38</v>
      </c>
      <c r="I6" s="39" t="s">
        <v>40</v>
      </c>
      <c r="J6" s="39" t="s">
        <v>38</v>
      </c>
      <c r="K6" s="39" t="s">
        <v>37</v>
      </c>
      <c r="L6" s="39" t="s">
        <v>38</v>
      </c>
      <c r="M6" s="40"/>
      <c r="N6" s="41"/>
    </row>
    <row r="7" spans="1:14" s="28" customFormat="1" ht="15.75">
      <c r="A7" s="42"/>
      <c r="B7" s="43" t="s">
        <v>45</v>
      </c>
      <c r="C7" s="44">
        <f aca="true" t="shared" si="0" ref="C7:N7">SUM(C8:C44)</f>
        <v>644347</v>
      </c>
      <c r="D7" s="44">
        <f t="shared" si="0"/>
        <v>338639.19999999995</v>
      </c>
      <c r="E7" s="44">
        <f t="shared" si="0"/>
        <v>0</v>
      </c>
      <c r="F7" s="44">
        <f t="shared" si="0"/>
        <v>0</v>
      </c>
      <c r="G7" s="44">
        <f t="shared" si="0"/>
        <v>5819</v>
      </c>
      <c r="H7" s="44">
        <f t="shared" si="0"/>
        <v>5819</v>
      </c>
      <c r="I7" s="44">
        <f t="shared" si="0"/>
        <v>22949</v>
      </c>
      <c r="J7" s="44">
        <f t="shared" si="0"/>
        <v>11937.400000000001</v>
      </c>
      <c r="K7" s="44">
        <f t="shared" si="0"/>
        <v>3225</v>
      </c>
      <c r="L7" s="44">
        <f t="shared" si="0"/>
        <v>2935</v>
      </c>
      <c r="M7" s="44">
        <f t="shared" si="0"/>
        <v>676340</v>
      </c>
      <c r="N7" s="44">
        <f t="shared" si="0"/>
        <v>359330.60000000003</v>
      </c>
    </row>
    <row r="8" spans="1:14" s="28" customFormat="1" ht="15.75">
      <c r="A8" s="46"/>
      <c r="B8" s="47" t="s">
        <v>1</v>
      </c>
      <c r="C8" s="48">
        <v>408258</v>
      </c>
      <c r="D8" s="48">
        <v>203467.96</v>
      </c>
      <c r="E8" s="48"/>
      <c r="F8" s="48"/>
      <c r="G8" s="48"/>
      <c r="H8" s="48"/>
      <c r="I8" s="48">
        <v>15781</v>
      </c>
      <c r="J8" s="48">
        <v>7678.26</v>
      </c>
      <c r="K8" s="48"/>
      <c r="L8" s="48"/>
      <c r="M8" s="48">
        <f>SUM(C8+E8+G8+I8+K8)</f>
        <v>424039</v>
      </c>
      <c r="N8" s="48">
        <f>SUM(D8+F8+H8+J8+L8)</f>
        <v>211146.22</v>
      </c>
    </row>
    <row r="9" spans="1:14" s="28" customFormat="1" ht="15.75">
      <c r="A9" s="46"/>
      <c r="B9" s="50" t="s">
        <v>2</v>
      </c>
      <c r="C9" s="48">
        <v>29900</v>
      </c>
      <c r="D9" s="48">
        <v>28849.47</v>
      </c>
      <c r="E9" s="48"/>
      <c r="F9" s="48"/>
      <c r="G9" s="48"/>
      <c r="H9" s="48"/>
      <c r="I9" s="48">
        <v>1231</v>
      </c>
      <c r="J9" s="48">
        <v>1231</v>
      </c>
      <c r="K9" s="48"/>
      <c r="L9" s="48"/>
      <c r="M9" s="48">
        <f aca="true" t="shared" si="1" ref="M9:M44">SUM(C9+E9+G9+I9+K9)</f>
        <v>31131</v>
      </c>
      <c r="N9" s="48">
        <f aca="true" t="shared" si="2" ref="N9:N44">SUM(D9+F9+H9+J9+L9)</f>
        <v>30080.47</v>
      </c>
    </row>
    <row r="10" spans="1:14" s="28" customFormat="1" ht="15.75">
      <c r="A10" s="46"/>
      <c r="B10" s="50" t="s">
        <v>50</v>
      </c>
      <c r="C10" s="48">
        <v>4947</v>
      </c>
      <c r="D10" s="48">
        <v>4943.17</v>
      </c>
      <c r="E10" s="48"/>
      <c r="F10" s="48"/>
      <c r="G10" s="48"/>
      <c r="H10" s="48"/>
      <c r="I10" s="48"/>
      <c r="J10" s="48"/>
      <c r="K10" s="48"/>
      <c r="L10" s="48"/>
      <c r="M10" s="48">
        <f t="shared" si="1"/>
        <v>4947</v>
      </c>
      <c r="N10" s="48">
        <f t="shared" si="2"/>
        <v>4943.17</v>
      </c>
    </row>
    <row r="11" spans="1:14" s="28" customFormat="1" ht="15.75">
      <c r="A11" s="46"/>
      <c r="B11" s="50" t="s">
        <v>5</v>
      </c>
      <c r="C11" s="48">
        <v>80097</v>
      </c>
      <c r="D11" s="48">
        <v>36616.08</v>
      </c>
      <c r="E11" s="48"/>
      <c r="F11" s="48"/>
      <c r="G11" s="48"/>
      <c r="H11" s="48"/>
      <c r="I11" s="48">
        <v>3097</v>
      </c>
      <c r="J11" s="48">
        <v>1425.36</v>
      </c>
      <c r="K11" s="48"/>
      <c r="L11" s="48"/>
      <c r="M11" s="48">
        <f t="shared" si="1"/>
        <v>83194</v>
      </c>
      <c r="N11" s="48">
        <f t="shared" si="2"/>
        <v>38041.44</v>
      </c>
    </row>
    <row r="12" spans="1:14" s="28" customFormat="1" ht="15.75">
      <c r="A12" s="46"/>
      <c r="B12" s="50" t="s">
        <v>49</v>
      </c>
      <c r="C12" s="48">
        <v>732</v>
      </c>
      <c r="D12" s="48">
        <v>723.75</v>
      </c>
      <c r="E12" s="48"/>
      <c r="F12" s="48"/>
      <c r="G12" s="48"/>
      <c r="H12" s="48"/>
      <c r="I12" s="48"/>
      <c r="J12" s="48"/>
      <c r="K12" s="48"/>
      <c r="L12" s="48"/>
      <c r="M12" s="48">
        <f t="shared" si="1"/>
        <v>732</v>
      </c>
      <c r="N12" s="48">
        <f t="shared" si="2"/>
        <v>723.75</v>
      </c>
    </row>
    <row r="13" spans="1:14" s="28" customFormat="1" ht="15.75">
      <c r="A13" s="46"/>
      <c r="B13" s="50" t="s">
        <v>17</v>
      </c>
      <c r="C13" s="48">
        <v>11484</v>
      </c>
      <c r="D13" s="48">
        <v>5886.73</v>
      </c>
      <c r="E13" s="48"/>
      <c r="F13" s="48"/>
      <c r="G13" s="48"/>
      <c r="H13" s="48"/>
      <c r="I13" s="48">
        <v>444</v>
      </c>
      <c r="J13" s="48">
        <v>229.43</v>
      </c>
      <c r="K13" s="48"/>
      <c r="L13" s="48"/>
      <c r="M13" s="48">
        <f t="shared" si="1"/>
        <v>11928</v>
      </c>
      <c r="N13" s="48">
        <f t="shared" si="2"/>
        <v>6116.16</v>
      </c>
    </row>
    <row r="14" spans="1:14" s="28" customFormat="1" ht="15.75">
      <c r="A14" s="46"/>
      <c r="B14" s="50" t="s">
        <v>49</v>
      </c>
      <c r="C14" s="48">
        <v>80</v>
      </c>
      <c r="D14" s="48">
        <v>74.4</v>
      </c>
      <c r="E14" s="48"/>
      <c r="F14" s="48"/>
      <c r="G14" s="48"/>
      <c r="H14" s="48"/>
      <c r="I14" s="48"/>
      <c r="J14" s="48"/>
      <c r="K14" s="48"/>
      <c r="L14" s="48"/>
      <c r="M14" s="48">
        <f t="shared" si="1"/>
        <v>80</v>
      </c>
      <c r="N14" s="48">
        <f t="shared" si="2"/>
        <v>74.4</v>
      </c>
    </row>
    <row r="15" spans="1:14" s="28" customFormat="1" ht="15.75">
      <c r="A15" s="46"/>
      <c r="B15" s="50" t="s">
        <v>3</v>
      </c>
      <c r="C15" s="48">
        <v>23499</v>
      </c>
      <c r="D15" s="48">
        <v>17624</v>
      </c>
      <c r="E15" s="48"/>
      <c r="F15" s="48"/>
      <c r="G15" s="48">
        <v>5819</v>
      </c>
      <c r="H15" s="48">
        <v>5819</v>
      </c>
      <c r="I15" s="48">
        <v>1037</v>
      </c>
      <c r="J15" s="48">
        <v>778</v>
      </c>
      <c r="K15" s="48"/>
      <c r="L15" s="48"/>
      <c r="M15" s="48">
        <f t="shared" si="1"/>
        <v>30355</v>
      </c>
      <c r="N15" s="48">
        <f t="shared" si="2"/>
        <v>24221</v>
      </c>
    </row>
    <row r="16" spans="1:14" s="28" customFormat="1" ht="15.75">
      <c r="A16" s="46"/>
      <c r="B16" s="50" t="s">
        <v>42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f t="shared" si="1"/>
        <v>0</v>
      </c>
      <c r="N16" s="48">
        <f t="shared" si="2"/>
        <v>0</v>
      </c>
    </row>
    <row r="17" spans="1:14" s="28" customFormat="1" ht="15.75">
      <c r="A17" s="46"/>
      <c r="B17" s="50" t="s">
        <v>18</v>
      </c>
      <c r="C17" s="48"/>
      <c r="D17" s="48"/>
      <c r="E17" s="48"/>
      <c r="F17" s="48"/>
      <c r="G17" s="48"/>
      <c r="H17" s="48"/>
      <c r="I17" s="48"/>
      <c r="J17" s="48"/>
      <c r="K17" s="48">
        <v>3225</v>
      </c>
      <c r="L17" s="48">
        <v>2935</v>
      </c>
      <c r="M17" s="48">
        <f t="shared" si="1"/>
        <v>3225</v>
      </c>
      <c r="N17" s="48">
        <f t="shared" si="2"/>
        <v>2935</v>
      </c>
    </row>
    <row r="18" spans="1:14" s="28" customFormat="1" ht="15.75">
      <c r="A18" s="46"/>
      <c r="B18" s="50" t="s">
        <v>7</v>
      </c>
      <c r="C18" s="48">
        <v>12900</v>
      </c>
      <c r="D18" s="48">
        <v>4175.09</v>
      </c>
      <c r="E18" s="48"/>
      <c r="F18" s="48"/>
      <c r="G18" s="48"/>
      <c r="H18" s="48"/>
      <c r="I18" s="48"/>
      <c r="J18" s="48"/>
      <c r="K18" s="48"/>
      <c r="L18" s="48"/>
      <c r="M18" s="48">
        <f t="shared" si="1"/>
        <v>12900</v>
      </c>
      <c r="N18" s="48">
        <f t="shared" si="2"/>
        <v>4175.09</v>
      </c>
    </row>
    <row r="19" spans="1:14" s="28" customFormat="1" ht="15.75">
      <c r="A19" s="46"/>
      <c r="B19" s="50" t="s">
        <v>49</v>
      </c>
      <c r="C19" s="48">
        <v>3600</v>
      </c>
      <c r="D19" s="48">
        <v>3487.19</v>
      </c>
      <c r="E19" s="48"/>
      <c r="F19" s="48"/>
      <c r="G19" s="48"/>
      <c r="H19" s="48"/>
      <c r="I19" s="48"/>
      <c r="J19" s="48"/>
      <c r="K19" s="48"/>
      <c r="L19" s="48"/>
      <c r="M19" s="48">
        <f t="shared" si="1"/>
        <v>3600</v>
      </c>
      <c r="N19" s="48">
        <f t="shared" si="2"/>
        <v>3487.19</v>
      </c>
    </row>
    <row r="20" spans="1:14" s="28" customFormat="1" ht="15.75">
      <c r="A20" s="46"/>
      <c r="B20" s="50" t="s">
        <v>20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>
        <f t="shared" si="1"/>
        <v>0</v>
      </c>
      <c r="N20" s="48">
        <f t="shared" si="2"/>
        <v>0</v>
      </c>
    </row>
    <row r="21" spans="1:14" s="28" customFormat="1" ht="15.75">
      <c r="A21" s="46"/>
      <c r="B21" s="50" t="s">
        <v>49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>
        <f t="shared" si="1"/>
        <v>0</v>
      </c>
      <c r="N21" s="48">
        <f t="shared" si="2"/>
        <v>0</v>
      </c>
    </row>
    <row r="22" spans="1:14" s="28" customFormat="1" ht="15.75">
      <c r="A22" s="46"/>
      <c r="B22" s="50" t="s">
        <v>6</v>
      </c>
      <c r="C22" s="48">
        <v>5500</v>
      </c>
      <c r="D22" s="48">
        <v>1544.71</v>
      </c>
      <c r="E22" s="48"/>
      <c r="F22" s="48"/>
      <c r="G22" s="48"/>
      <c r="H22" s="48"/>
      <c r="I22" s="48"/>
      <c r="J22" s="48"/>
      <c r="K22" s="48"/>
      <c r="L22" s="48"/>
      <c r="M22" s="48">
        <f t="shared" si="1"/>
        <v>5500</v>
      </c>
      <c r="N22" s="48">
        <f t="shared" si="2"/>
        <v>1544.71</v>
      </c>
    </row>
    <row r="23" spans="1:14" s="28" customFormat="1" ht="15.75">
      <c r="A23" s="46"/>
      <c r="B23" s="50" t="s">
        <v>49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>
        <f t="shared" si="1"/>
        <v>0</v>
      </c>
      <c r="N23" s="48">
        <f t="shared" si="2"/>
        <v>0</v>
      </c>
    </row>
    <row r="24" spans="1:14" s="28" customFormat="1" ht="15.75">
      <c r="A24" s="46"/>
      <c r="B24" s="50" t="s">
        <v>9</v>
      </c>
      <c r="C24" s="48">
        <v>1000</v>
      </c>
      <c r="D24" s="48">
        <v>0</v>
      </c>
      <c r="E24" s="48"/>
      <c r="F24" s="48"/>
      <c r="G24" s="48"/>
      <c r="H24" s="48"/>
      <c r="I24" s="48"/>
      <c r="J24" s="48"/>
      <c r="K24" s="48"/>
      <c r="L24" s="48"/>
      <c r="M24" s="48">
        <f t="shared" si="1"/>
        <v>1000</v>
      </c>
      <c r="N24" s="48">
        <f t="shared" si="2"/>
        <v>0</v>
      </c>
    </row>
    <row r="25" spans="1:14" s="28" customFormat="1" ht="15.75">
      <c r="A25" s="46"/>
      <c r="B25" s="50" t="s">
        <v>28</v>
      </c>
      <c r="C25" s="48">
        <v>800</v>
      </c>
      <c r="D25" s="48">
        <v>0</v>
      </c>
      <c r="E25" s="48"/>
      <c r="F25" s="48"/>
      <c r="G25" s="48"/>
      <c r="H25" s="48"/>
      <c r="I25" s="48"/>
      <c r="J25" s="48"/>
      <c r="K25" s="48"/>
      <c r="L25" s="48"/>
      <c r="M25" s="48">
        <f t="shared" si="1"/>
        <v>800</v>
      </c>
      <c r="N25" s="48">
        <f t="shared" si="2"/>
        <v>0</v>
      </c>
    </row>
    <row r="26" spans="1:14" s="28" customFormat="1" ht="15.75">
      <c r="A26" s="46"/>
      <c r="B26" s="50" t="s">
        <v>8</v>
      </c>
      <c r="C26" s="48">
        <v>10900</v>
      </c>
      <c r="D26" s="48">
        <v>6624.22</v>
      </c>
      <c r="E26" s="48"/>
      <c r="F26" s="48"/>
      <c r="G26" s="48"/>
      <c r="H26" s="48"/>
      <c r="I26" s="48"/>
      <c r="J26" s="48"/>
      <c r="K26" s="48"/>
      <c r="L26" s="48"/>
      <c r="M26" s="48">
        <f t="shared" si="1"/>
        <v>10900</v>
      </c>
      <c r="N26" s="48">
        <f t="shared" si="2"/>
        <v>6624.22</v>
      </c>
    </row>
    <row r="27" spans="1:14" s="28" customFormat="1" ht="15.75">
      <c r="A27" s="46"/>
      <c r="B27" s="50" t="s">
        <v>49</v>
      </c>
      <c r="C27" s="48">
        <v>3129</v>
      </c>
      <c r="D27" s="48">
        <v>3027.47</v>
      </c>
      <c r="E27" s="48"/>
      <c r="F27" s="48"/>
      <c r="G27" s="48"/>
      <c r="H27" s="48"/>
      <c r="I27" s="48"/>
      <c r="J27" s="48"/>
      <c r="K27" s="48"/>
      <c r="L27" s="48"/>
      <c r="M27" s="48">
        <f t="shared" si="1"/>
        <v>3129</v>
      </c>
      <c r="N27" s="48">
        <f t="shared" si="2"/>
        <v>3027.47</v>
      </c>
    </row>
    <row r="28" spans="1:14" s="28" customFormat="1" ht="15.75">
      <c r="A28" s="46"/>
      <c r="B28" s="50" t="s">
        <v>29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>
        <f t="shared" si="1"/>
        <v>0</v>
      </c>
      <c r="N28" s="48">
        <f t="shared" si="2"/>
        <v>0</v>
      </c>
    </row>
    <row r="29" spans="1:14" s="28" customFormat="1" ht="15.75">
      <c r="A29" s="46"/>
      <c r="B29" s="50" t="s">
        <v>51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>
        <f t="shared" si="1"/>
        <v>0</v>
      </c>
      <c r="N29" s="48">
        <f t="shared" si="2"/>
        <v>0</v>
      </c>
    </row>
    <row r="30" spans="1:14" s="28" customFormat="1" ht="15.75">
      <c r="A30" s="46"/>
      <c r="B30" s="50" t="s">
        <v>30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>
        <f t="shared" si="1"/>
        <v>0</v>
      </c>
      <c r="N30" s="48">
        <f t="shared" si="2"/>
        <v>0</v>
      </c>
    </row>
    <row r="31" spans="1:14" s="28" customFormat="1" ht="15.75">
      <c r="A31" s="46"/>
      <c r="B31" s="50" t="s">
        <v>31</v>
      </c>
      <c r="C31" s="48">
        <v>3500</v>
      </c>
      <c r="D31" s="48">
        <v>1751.74</v>
      </c>
      <c r="E31" s="48"/>
      <c r="F31" s="48"/>
      <c r="G31" s="48"/>
      <c r="H31" s="48"/>
      <c r="I31" s="48"/>
      <c r="J31" s="48"/>
      <c r="K31" s="48"/>
      <c r="L31" s="48"/>
      <c r="M31" s="48">
        <f t="shared" si="1"/>
        <v>3500</v>
      </c>
      <c r="N31" s="48">
        <f t="shared" si="2"/>
        <v>1751.74</v>
      </c>
    </row>
    <row r="32" spans="1:14" s="28" customFormat="1" ht="15.75">
      <c r="A32" s="46"/>
      <c r="B32" s="50" t="s">
        <v>52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>
        <f t="shared" si="1"/>
        <v>0</v>
      </c>
      <c r="N32" s="48">
        <f t="shared" si="2"/>
        <v>0</v>
      </c>
    </row>
    <row r="33" spans="1:14" s="28" customFormat="1" ht="15.75">
      <c r="A33" s="46"/>
      <c r="B33" s="50" t="s">
        <v>19</v>
      </c>
      <c r="C33" s="48">
        <v>2800</v>
      </c>
      <c r="D33" s="48">
        <v>1309.01</v>
      </c>
      <c r="E33" s="48"/>
      <c r="F33" s="48"/>
      <c r="G33" s="48"/>
      <c r="H33" s="48"/>
      <c r="I33" s="48"/>
      <c r="J33" s="48"/>
      <c r="K33" s="48"/>
      <c r="L33" s="48"/>
      <c r="M33" s="48">
        <f t="shared" si="1"/>
        <v>2800</v>
      </c>
      <c r="N33" s="48">
        <f t="shared" si="2"/>
        <v>1309.01</v>
      </c>
    </row>
    <row r="34" spans="1:14" s="28" customFormat="1" ht="15.75">
      <c r="A34" s="46"/>
      <c r="B34" s="50" t="s">
        <v>49</v>
      </c>
      <c r="C34" s="48">
        <v>95</v>
      </c>
      <c r="D34" s="48">
        <v>89.6</v>
      </c>
      <c r="E34" s="48"/>
      <c r="F34" s="48"/>
      <c r="G34" s="48"/>
      <c r="H34" s="48"/>
      <c r="I34" s="48"/>
      <c r="J34" s="48"/>
      <c r="K34" s="48"/>
      <c r="L34" s="48"/>
      <c r="M34" s="48">
        <f t="shared" si="1"/>
        <v>95</v>
      </c>
      <c r="N34" s="48">
        <f t="shared" si="2"/>
        <v>89.6</v>
      </c>
    </row>
    <row r="35" spans="1:14" s="28" customFormat="1" ht="15.75">
      <c r="A35" s="46"/>
      <c r="B35" s="50" t="s">
        <v>54</v>
      </c>
      <c r="C35" s="48">
        <v>1077</v>
      </c>
      <c r="D35" s="48">
        <v>1076.4</v>
      </c>
      <c r="E35" s="48"/>
      <c r="F35" s="48"/>
      <c r="G35" s="48"/>
      <c r="H35" s="48"/>
      <c r="I35" s="48"/>
      <c r="J35" s="48"/>
      <c r="K35" s="48"/>
      <c r="L35" s="48"/>
      <c r="M35" s="48">
        <f t="shared" si="1"/>
        <v>1077</v>
      </c>
      <c r="N35" s="48">
        <f t="shared" si="2"/>
        <v>1076.4</v>
      </c>
    </row>
    <row r="36" spans="1:14" s="28" customFormat="1" ht="15.75">
      <c r="A36" s="46"/>
      <c r="B36" s="50" t="s">
        <v>10</v>
      </c>
      <c r="C36" s="48">
        <v>500</v>
      </c>
      <c r="D36" s="48">
        <v>475</v>
      </c>
      <c r="E36" s="48"/>
      <c r="F36" s="48"/>
      <c r="G36" s="48"/>
      <c r="H36" s="48"/>
      <c r="I36" s="48"/>
      <c r="J36" s="48"/>
      <c r="K36" s="48"/>
      <c r="L36" s="48"/>
      <c r="M36" s="48">
        <f t="shared" si="1"/>
        <v>500</v>
      </c>
      <c r="N36" s="48">
        <f t="shared" si="2"/>
        <v>475</v>
      </c>
    </row>
    <row r="37" spans="1:14" s="28" customFormat="1" ht="15.75">
      <c r="A37" s="46"/>
      <c r="B37" s="50" t="s">
        <v>49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>
        <f t="shared" si="1"/>
        <v>0</v>
      </c>
      <c r="N37" s="48">
        <f t="shared" si="2"/>
        <v>0</v>
      </c>
    </row>
    <row r="38" spans="1:14" s="28" customFormat="1" ht="15.75">
      <c r="A38" s="46"/>
      <c r="B38" s="50" t="s">
        <v>32</v>
      </c>
      <c r="C38" s="48">
        <v>1000</v>
      </c>
      <c r="D38" s="48">
        <v>0</v>
      </c>
      <c r="E38" s="48"/>
      <c r="F38" s="48"/>
      <c r="G38" s="48"/>
      <c r="H38" s="48"/>
      <c r="I38" s="48"/>
      <c r="J38" s="48"/>
      <c r="K38" s="48"/>
      <c r="L38" s="48"/>
      <c r="M38" s="48">
        <f t="shared" si="1"/>
        <v>1000</v>
      </c>
      <c r="N38" s="48">
        <f t="shared" si="2"/>
        <v>0</v>
      </c>
    </row>
    <row r="39" spans="1:14" s="28" customFormat="1" ht="15.75">
      <c r="A39" s="46"/>
      <c r="B39" s="50" t="s">
        <v>33</v>
      </c>
      <c r="C39" s="48">
        <v>1500</v>
      </c>
      <c r="D39" s="48">
        <v>0</v>
      </c>
      <c r="E39" s="48"/>
      <c r="F39" s="48"/>
      <c r="G39" s="48"/>
      <c r="H39" s="48"/>
      <c r="I39" s="48"/>
      <c r="J39" s="48"/>
      <c r="K39" s="48"/>
      <c r="L39" s="48"/>
      <c r="M39" s="48">
        <f t="shared" si="1"/>
        <v>1500</v>
      </c>
      <c r="N39" s="48">
        <f t="shared" si="2"/>
        <v>0</v>
      </c>
    </row>
    <row r="40" spans="1:14" s="28" customFormat="1" ht="15.75">
      <c r="A40" s="46"/>
      <c r="B40" s="50" t="s">
        <v>49</v>
      </c>
      <c r="C40" s="48">
        <v>283</v>
      </c>
      <c r="D40" s="48">
        <v>277.66</v>
      </c>
      <c r="E40" s="48"/>
      <c r="F40" s="48"/>
      <c r="G40" s="48"/>
      <c r="H40" s="48"/>
      <c r="I40" s="48"/>
      <c r="J40" s="48"/>
      <c r="K40" s="48"/>
      <c r="L40" s="48"/>
      <c r="M40" s="48">
        <f t="shared" si="1"/>
        <v>283</v>
      </c>
      <c r="N40" s="48">
        <f t="shared" si="2"/>
        <v>277.66</v>
      </c>
    </row>
    <row r="41" spans="1:14" s="28" customFormat="1" ht="15.75">
      <c r="A41" s="46"/>
      <c r="B41" s="50" t="s">
        <v>44</v>
      </c>
      <c r="C41" s="48">
        <v>1500</v>
      </c>
      <c r="D41" s="48">
        <v>1431.1</v>
      </c>
      <c r="E41" s="48"/>
      <c r="F41" s="48"/>
      <c r="G41" s="48"/>
      <c r="H41" s="48"/>
      <c r="I41" s="48"/>
      <c r="J41" s="48"/>
      <c r="K41" s="48"/>
      <c r="L41" s="48"/>
      <c r="M41" s="48">
        <f t="shared" si="1"/>
        <v>1500</v>
      </c>
      <c r="N41" s="48">
        <f t="shared" si="2"/>
        <v>1431.1</v>
      </c>
    </row>
    <row r="42" spans="1:14" s="28" customFormat="1" ht="15.75">
      <c r="A42" s="46"/>
      <c r="B42" s="50" t="s">
        <v>49</v>
      </c>
      <c r="C42" s="48">
        <v>601</v>
      </c>
      <c r="D42" s="48">
        <v>540.4</v>
      </c>
      <c r="E42" s="48"/>
      <c r="F42" s="48"/>
      <c r="G42" s="48"/>
      <c r="H42" s="48"/>
      <c r="I42" s="48"/>
      <c r="J42" s="48"/>
      <c r="K42" s="48"/>
      <c r="L42" s="48"/>
      <c r="M42" s="48">
        <f t="shared" si="1"/>
        <v>601</v>
      </c>
      <c r="N42" s="48">
        <f t="shared" si="2"/>
        <v>540.4</v>
      </c>
    </row>
    <row r="43" spans="1:14" s="28" customFormat="1" ht="15.75">
      <c r="A43" s="46"/>
      <c r="B43" s="50" t="s">
        <v>43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>
        <f t="shared" si="1"/>
        <v>0</v>
      </c>
      <c r="N43" s="48">
        <f t="shared" si="2"/>
        <v>0</v>
      </c>
    </row>
    <row r="44" spans="1:14" s="28" customFormat="1" ht="15.75">
      <c r="A44" s="53"/>
      <c r="B44" s="54" t="s">
        <v>21</v>
      </c>
      <c r="C44" s="55">
        <v>34665</v>
      </c>
      <c r="D44" s="55">
        <v>14644.05</v>
      </c>
      <c r="E44" s="55"/>
      <c r="F44" s="55"/>
      <c r="G44" s="55"/>
      <c r="H44" s="55"/>
      <c r="I44" s="55">
        <v>1359</v>
      </c>
      <c r="J44" s="55">
        <v>595.35</v>
      </c>
      <c r="K44" s="55"/>
      <c r="L44" s="55"/>
      <c r="M44" s="48">
        <f t="shared" si="1"/>
        <v>36024</v>
      </c>
      <c r="N44" s="48">
        <f t="shared" si="2"/>
        <v>15239.4</v>
      </c>
    </row>
  </sheetData>
  <mergeCells count="1">
    <mergeCell ref="B3:N3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A2" sqref="A2:O33"/>
    </sheetView>
  </sheetViews>
  <sheetFormatPr defaultColWidth="9.00390625" defaultRowHeight="12.75"/>
  <cols>
    <col min="1" max="1" width="41.25390625" style="0" customWidth="1"/>
    <col min="2" max="2" width="13.00390625" style="0" customWidth="1"/>
    <col min="3" max="3" width="12.875" style="0" customWidth="1"/>
    <col min="4" max="4" width="9.25390625" style="0" customWidth="1"/>
    <col min="5" max="5" width="9.375" style="0" customWidth="1"/>
    <col min="6" max="6" width="11.00390625" style="0" customWidth="1"/>
    <col min="7" max="7" width="12.25390625" style="0" customWidth="1"/>
    <col min="8" max="8" width="10.25390625" style="0" customWidth="1"/>
    <col min="9" max="9" width="10.375" style="0" customWidth="1"/>
    <col min="10" max="10" width="11.625" style="0" customWidth="1"/>
    <col min="11" max="11" width="11.375" style="0" customWidth="1"/>
    <col min="12" max="12" width="11.125" style="0" customWidth="1"/>
    <col min="13" max="13" width="11.25390625" style="0" customWidth="1"/>
    <col min="14" max="14" width="13.625" style="0" customWidth="1"/>
    <col min="15" max="15" width="13.75390625" style="0" customWidth="1"/>
  </cols>
  <sheetData>
    <row r="1" s="28" customFormat="1" ht="11.25" customHeight="1"/>
    <row r="2" s="28" customFormat="1" ht="15.75">
      <c r="B2" s="28" t="s">
        <v>76</v>
      </c>
    </row>
    <row r="3" s="28" customFormat="1" ht="15.75"/>
    <row r="4" spans="1:15" s="28" customFormat="1" ht="16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28" customFormat="1" ht="15.75">
      <c r="A5" s="30" t="s">
        <v>0</v>
      </c>
      <c r="B5" s="30" t="s">
        <v>36</v>
      </c>
      <c r="C5" s="30">
        <v>80101</v>
      </c>
      <c r="D5" s="30" t="s">
        <v>36</v>
      </c>
      <c r="E5" s="30">
        <v>80146</v>
      </c>
      <c r="F5" s="30" t="s">
        <v>39</v>
      </c>
      <c r="G5" s="30">
        <v>80148</v>
      </c>
      <c r="H5" s="30" t="s">
        <v>39</v>
      </c>
      <c r="I5" s="30">
        <v>80195</v>
      </c>
      <c r="J5" s="30" t="s">
        <v>36</v>
      </c>
      <c r="K5" s="30">
        <v>85401</v>
      </c>
      <c r="L5" s="30" t="s">
        <v>39</v>
      </c>
      <c r="M5" s="30">
        <v>85415</v>
      </c>
      <c r="N5" s="31" t="s">
        <v>41</v>
      </c>
      <c r="O5" s="32" t="s">
        <v>41</v>
      </c>
    </row>
    <row r="6" spans="1:15" s="28" customFormat="1" ht="15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 t="s">
        <v>37</v>
      </c>
      <c r="O6" s="37" t="s">
        <v>15</v>
      </c>
    </row>
    <row r="7" spans="1:15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39" t="s">
        <v>37</v>
      </c>
      <c r="G7" s="39" t="s">
        <v>79</v>
      </c>
      <c r="H7" s="39" t="s">
        <v>40</v>
      </c>
      <c r="I7" s="39" t="s">
        <v>38</v>
      </c>
      <c r="J7" s="39" t="s">
        <v>40</v>
      </c>
      <c r="K7" s="39" t="s">
        <v>38</v>
      </c>
      <c r="L7" s="39" t="s">
        <v>37</v>
      </c>
      <c r="M7" s="39" t="s">
        <v>38</v>
      </c>
      <c r="N7" s="40"/>
      <c r="O7" s="41"/>
    </row>
    <row r="8" spans="1:15" s="28" customFormat="1" ht="15.75">
      <c r="A8" s="43" t="s">
        <v>11</v>
      </c>
      <c r="B8" s="44">
        <f aca="true" t="shared" si="0" ref="B8:O8">SUM(B9:B31)</f>
        <v>3216100</v>
      </c>
      <c r="C8" s="44">
        <f t="shared" si="0"/>
        <v>1657609.3199999998</v>
      </c>
      <c r="D8" s="44">
        <f t="shared" si="0"/>
        <v>0</v>
      </c>
      <c r="E8" s="44">
        <f t="shared" si="0"/>
        <v>0</v>
      </c>
      <c r="F8" s="44">
        <f t="shared" si="0"/>
        <v>136968</v>
      </c>
      <c r="G8" s="44">
        <f t="shared" si="0"/>
        <v>66617.13999999998</v>
      </c>
      <c r="H8" s="44">
        <f t="shared" si="0"/>
        <v>32325</v>
      </c>
      <c r="I8" s="44">
        <f t="shared" si="0"/>
        <v>32325</v>
      </c>
      <c r="J8" s="44">
        <f t="shared" si="0"/>
        <v>130485</v>
      </c>
      <c r="K8" s="44">
        <f t="shared" si="0"/>
        <v>70031.20000000001</v>
      </c>
      <c r="L8" s="44">
        <f t="shared" si="0"/>
        <v>20940</v>
      </c>
      <c r="M8" s="44">
        <f t="shared" si="0"/>
        <v>19829.14</v>
      </c>
      <c r="N8" s="44">
        <f t="shared" si="0"/>
        <v>3536818</v>
      </c>
      <c r="O8" s="44">
        <f t="shared" si="0"/>
        <v>1846411.7999999996</v>
      </c>
    </row>
    <row r="9" spans="1:15" s="28" customFormat="1" ht="15.75">
      <c r="A9" s="47" t="s">
        <v>1</v>
      </c>
      <c r="B9" s="48">
        <v>2261269</v>
      </c>
      <c r="C9" s="48">
        <v>1091746.61</v>
      </c>
      <c r="D9" s="48"/>
      <c r="E9" s="48"/>
      <c r="F9" s="48">
        <v>104418</v>
      </c>
      <c r="G9" s="48">
        <v>45907.35</v>
      </c>
      <c r="H9" s="48"/>
      <c r="I9" s="48"/>
      <c r="J9" s="48">
        <v>95657</v>
      </c>
      <c r="K9" s="48">
        <v>47482.91</v>
      </c>
      <c r="L9" s="48"/>
      <c r="M9" s="48"/>
      <c r="N9" s="48">
        <f>SUM(B9+D9+F9+H9+J9+L9)</f>
        <v>2461344</v>
      </c>
      <c r="O9" s="48">
        <f>SUM(C9+E9+G9+I9+K9+M9)</f>
        <v>1185136.87</v>
      </c>
    </row>
    <row r="10" spans="1:15" s="28" customFormat="1" ht="15.75">
      <c r="A10" s="50" t="s">
        <v>2</v>
      </c>
      <c r="B10" s="48">
        <v>154619</v>
      </c>
      <c r="C10" s="48">
        <v>154619.9</v>
      </c>
      <c r="D10" s="48"/>
      <c r="E10" s="48"/>
      <c r="F10" s="48">
        <v>7456</v>
      </c>
      <c r="G10" s="48">
        <v>7455.89</v>
      </c>
      <c r="H10" s="48"/>
      <c r="I10" s="48"/>
      <c r="J10" s="48">
        <v>6410</v>
      </c>
      <c r="K10" s="48">
        <v>6409.38</v>
      </c>
      <c r="L10" s="48"/>
      <c r="M10" s="48"/>
      <c r="N10" s="48">
        <f aca="true" t="shared" si="1" ref="N10:N31">SUM(B10+D10+F10+H10+J10+L10)</f>
        <v>168485</v>
      </c>
      <c r="O10" s="48">
        <f aca="true" t="shared" si="2" ref="O10:O31">SUM(C10+E10+G10+I10+K10+M10)</f>
        <v>168485.17</v>
      </c>
    </row>
    <row r="11" spans="1:15" s="28" customFormat="1" ht="15.75">
      <c r="A11" s="50" t="s">
        <v>5</v>
      </c>
      <c r="B11" s="48">
        <v>408434</v>
      </c>
      <c r="C11" s="48">
        <v>185721.02</v>
      </c>
      <c r="D11" s="48"/>
      <c r="E11" s="48"/>
      <c r="F11" s="48">
        <v>17168</v>
      </c>
      <c r="G11" s="48">
        <v>7901.91</v>
      </c>
      <c r="H11" s="48"/>
      <c r="I11" s="48"/>
      <c r="J11" s="48">
        <v>16855</v>
      </c>
      <c r="K11" s="48">
        <v>8005.73</v>
      </c>
      <c r="L11" s="48"/>
      <c r="M11" s="48"/>
      <c r="N11" s="48">
        <f t="shared" si="1"/>
        <v>442457</v>
      </c>
      <c r="O11" s="48">
        <f t="shared" si="2"/>
        <v>201628.66</v>
      </c>
    </row>
    <row r="12" spans="1:15" s="28" customFormat="1" ht="15.75">
      <c r="A12" s="50" t="s">
        <v>17</v>
      </c>
      <c r="B12" s="48">
        <v>58639</v>
      </c>
      <c r="C12" s="48">
        <v>29895.97</v>
      </c>
      <c r="D12" s="48"/>
      <c r="E12" s="48"/>
      <c r="F12" s="48">
        <v>2486</v>
      </c>
      <c r="G12" s="48">
        <v>1271.99</v>
      </c>
      <c r="H12" s="48"/>
      <c r="I12" s="48"/>
      <c r="J12" s="48">
        <v>2437</v>
      </c>
      <c r="K12" s="48">
        <v>1288.68</v>
      </c>
      <c r="L12" s="48"/>
      <c r="M12" s="48"/>
      <c r="N12" s="48">
        <f t="shared" si="1"/>
        <v>63562</v>
      </c>
      <c r="O12" s="48">
        <f t="shared" si="2"/>
        <v>32456.640000000003</v>
      </c>
    </row>
    <row r="13" spans="1:15" s="28" customFormat="1" ht="15.75">
      <c r="A13" s="50" t="s">
        <v>3</v>
      </c>
      <c r="B13" s="48">
        <v>137447</v>
      </c>
      <c r="C13" s="48">
        <v>103085</v>
      </c>
      <c r="D13" s="48"/>
      <c r="E13" s="48"/>
      <c r="F13" s="48">
        <v>5440</v>
      </c>
      <c r="G13" s="48">
        <v>4080</v>
      </c>
      <c r="H13" s="48">
        <v>32325</v>
      </c>
      <c r="I13" s="48">
        <v>32325</v>
      </c>
      <c r="J13" s="48">
        <v>9126</v>
      </c>
      <c r="K13" s="48">
        <v>6844.5</v>
      </c>
      <c r="L13" s="48"/>
      <c r="M13" s="48"/>
      <c r="N13" s="48">
        <f t="shared" si="1"/>
        <v>184338</v>
      </c>
      <c r="O13" s="48">
        <f t="shared" si="2"/>
        <v>146334.5</v>
      </c>
    </row>
    <row r="14" spans="1:15" s="28" customFormat="1" ht="15.75">
      <c r="A14" s="50" t="s">
        <v>42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>
        <f t="shared" si="1"/>
        <v>0</v>
      </c>
      <c r="O14" s="48">
        <f t="shared" si="2"/>
        <v>0</v>
      </c>
    </row>
    <row r="15" spans="1:15" s="28" customFormat="1" ht="15.75">
      <c r="A15" s="50" t="s">
        <v>18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>
        <v>20940</v>
      </c>
      <c r="M15" s="48">
        <v>19829.14</v>
      </c>
      <c r="N15" s="48">
        <f t="shared" si="1"/>
        <v>20940</v>
      </c>
      <c r="O15" s="48">
        <f t="shared" si="2"/>
        <v>19829.14</v>
      </c>
    </row>
    <row r="16" spans="1:15" s="28" customFormat="1" ht="15.75">
      <c r="A16" s="50" t="s">
        <v>7</v>
      </c>
      <c r="B16" s="48">
        <v>24900</v>
      </c>
      <c r="C16" s="48">
        <v>9984.04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1"/>
        <v>24900</v>
      </c>
      <c r="O16" s="48">
        <f t="shared" si="2"/>
        <v>9984.04</v>
      </c>
    </row>
    <row r="17" spans="1:15" s="28" customFormat="1" ht="15.75">
      <c r="A17" s="50" t="s">
        <v>20</v>
      </c>
      <c r="B17" s="48">
        <v>1000</v>
      </c>
      <c r="C17" s="48">
        <v>433.16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1"/>
        <v>1000</v>
      </c>
      <c r="O17" s="48">
        <f t="shared" si="2"/>
        <v>433.16</v>
      </c>
    </row>
    <row r="18" spans="1:15" s="28" customFormat="1" ht="15.75">
      <c r="A18" s="50" t="s">
        <v>6</v>
      </c>
      <c r="B18" s="48">
        <v>92059</v>
      </c>
      <c r="C18" s="48">
        <v>39535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1"/>
        <v>92059</v>
      </c>
      <c r="O18" s="48">
        <f t="shared" si="2"/>
        <v>39535</v>
      </c>
    </row>
    <row r="19" spans="1:15" s="28" customFormat="1" ht="15.75">
      <c r="A19" s="50" t="s">
        <v>9</v>
      </c>
      <c r="B19" s="48">
        <v>26000</v>
      </c>
      <c r="C19" s="48">
        <v>24577.86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si="1"/>
        <v>26000</v>
      </c>
      <c r="O19" s="48">
        <f t="shared" si="2"/>
        <v>24577.86</v>
      </c>
    </row>
    <row r="20" spans="1:15" s="28" customFormat="1" ht="15.75">
      <c r="A20" s="50" t="s">
        <v>28</v>
      </c>
      <c r="B20" s="48">
        <v>2900</v>
      </c>
      <c r="C20" s="48">
        <v>340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 t="shared" si="1"/>
        <v>2900</v>
      </c>
      <c r="O20" s="48">
        <f t="shared" si="2"/>
        <v>340</v>
      </c>
    </row>
    <row r="21" spans="1:15" s="28" customFormat="1" ht="15.75">
      <c r="A21" s="50" t="s">
        <v>8</v>
      </c>
      <c r="B21" s="48">
        <v>28542</v>
      </c>
      <c r="C21" s="48">
        <v>10647.56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f t="shared" si="1"/>
        <v>28542</v>
      </c>
      <c r="O21" s="48">
        <f t="shared" si="2"/>
        <v>10647.56</v>
      </c>
    </row>
    <row r="22" spans="1:15" s="28" customFormat="1" ht="15.75">
      <c r="A22" s="50" t="s">
        <v>29</v>
      </c>
      <c r="B22" s="48">
        <v>1716</v>
      </c>
      <c r="C22" s="48">
        <v>1323.7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1"/>
        <v>1716</v>
      </c>
      <c r="O22" s="48">
        <f t="shared" si="2"/>
        <v>1323.7</v>
      </c>
    </row>
    <row r="23" spans="1:15" s="28" customFormat="1" ht="15.75">
      <c r="A23" s="50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1"/>
        <v>0</v>
      </c>
      <c r="O23" s="48">
        <f t="shared" si="2"/>
        <v>0</v>
      </c>
    </row>
    <row r="24" spans="1:15" s="28" customFormat="1" ht="15.75">
      <c r="A24" s="50" t="s">
        <v>31</v>
      </c>
      <c r="B24" s="48">
        <v>5200</v>
      </c>
      <c r="C24" s="48">
        <v>2487.18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>
        <f t="shared" si="1"/>
        <v>5200</v>
      </c>
      <c r="O24" s="48">
        <f t="shared" si="2"/>
        <v>2487.18</v>
      </c>
    </row>
    <row r="25" spans="1:15" s="28" customFormat="1" ht="15.75">
      <c r="A25" s="50" t="s">
        <v>19</v>
      </c>
      <c r="B25" s="48">
        <v>1000</v>
      </c>
      <c r="C25" s="48">
        <v>132.5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f t="shared" si="1"/>
        <v>1000</v>
      </c>
      <c r="O25" s="48">
        <f t="shared" si="2"/>
        <v>132.5</v>
      </c>
    </row>
    <row r="26" spans="1:15" s="28" customFormat="1" ht="15.75">
      <c r="A26" s="50" t="s">
        <v>10</v>
      </c>
      <c r="B26" s="48">
        <v>450</v>
      </c>
      <c r="C26" s="48">
        <v>326.4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f t="shared" si="1"/>
        <v>450</v>
      </c>
      <c r="O26" s="48">
        <f t="shared" si="2"/>
        <v>326.4</v>
      </c>
    </row>
    <row r="27" spans="1:15" s="28" customFormat="1" ht="15.75">
      <c r="A27" s="50" t="s">
        <v>32</v>
      </c>
      <c r="B27" s="48">
        <v>2000</v>
      </c>
      <c r="C27" s="48">
        <v>880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f t="shared" si="1"/>
        <v>2000</v>
      </c>
      <c r="O27" s="48">
        <f t="shared" si="2"/>
        <v>880</v>
      </c>
    </row>
    <row r="28" spans="1:15" s="28" customFormat="1" ht="15.75">
      <c r="A28" s="50" t="s">
        <v>33</v>
      </c>
      <c r="B28" s="48">
        <v>1800</v>
      </c>
      <c r="C28" s="48">
        <v>131.92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f t="shared" si="1"/>
        <v>1800</v>
      </c>
      <c r="O28" s="48">
        <f t="shared" si="2"/>
        <v>131.92</v>
      </c>
    </row>
    <row r="29" spans="1:15" s="28" customFormat="1" ht="15.75">
      <c r="A29" s="50" t="s">
        <v>44</v>
      </c>
      <c r="B29" s="48">
        <v>2000</v>
      </c>
      <c r="C29" s="48">
        <v>813.75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>
        <f t="shared" si="1"/>
        <v>2000</v>
      </c>
      <c r="O29" s="48">
        <f t="shared" si="2"/>
        <v>813.75</v>
      </c>
    </row>
    <row r="30" spans="1:15" s="28" customFormat="1" ht="15.75">
      <c r="A30" s="50" t="s">
        <v>43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>
        <f t="shared" si="1"/>
        <v>0</v>
      </c>
      <c r="O30" s="48">
        <f t="shared" si="2"/>
        <v>0</v>
      </c>
    </row>
    <row r="31" spans="1:15" s="28" customFormat="1" ht="15.75">
      <c r="A31" s="54" t="s">
        <v>21</v>
      </c>
      <c r="B31" s="55">
        <v>6125</v>
      </c>
      <c r="C31" s="55">
        <v>927.75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48">
        <f t="shared" si="1"/>
        <v>6125</v>
      </c>
      <c r="O31" s="48">
        <f t="shared" si="2"/>
        <v>927.75</v>
      </c>
    </row>
  </sheetData>
  <mergeCells count="1">
    <mergeCell ref="A4:O4"/>
  </mergeCells>
  <printOptions gridLines="1" verticalCentered="1"/>
  <pageMargins left="0" right="0" top="0" bottom="0.984251968503937" header="0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B1">
      <selection activeCell="B2" sqref="B2:Q34"/>
    </sheetView>
  </sheetViews>
  <sheetFormatPr defaultColWidth="9.00390625" defaultRowHeight="12.75"/>
  <cols>
    <col min="1" max="1" width="4.625" style="0" hidden="1" customWidth="1"/>
    <col min="2" max="2" width="41.875" style="0" customWidth="1"/>
    <col min="3" max="3" width="13.125" style="0" customWidth="1"/>
    <col min="4" max="4" width="13.00390625" style="0" customWidth="1"/>
    <col min="5" max="5" width="11.75390625" style="0" customWidth="1"/>
    <col min="6" max="6" width="12.125" style="0" customWidth="1"/>
    <col min="7" max="7" width="8.375" style="0" customWidth="1"/>
    <col min="9" max="9" width="8.875" style="0" customWidth="1"/>
    <col min="10" max="10" width="9.375" style="0" customWidth="1"/>
    <col min="11" max="12" width="11.875" style="0" customWidth="1"/>
    <col min="13" max="13" width="9.625" style="0" customWidth="1"/>
    <col min="14" max="14" width="9.00390625" style="0" customWidth="1"/>
    <col min="15" max="15" width="14.875" style="0" customWidth="1"/>
    <col min="16" max="16" width="13.25390625" style="0" customWidth="1"/>
    <col min="17" max="17" width="14.25390625" style="0" hidden="1" customWidth="1"/>
  </cols>
  <sheetData>
    <row r="1" spans="1:17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>
      <c r="A2" s="28"/>
      <c r="B2" s="28"/>
      <c r="C2" s="28"/>
      <c r="D2" s="28" t="s">
        <v>77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6.5" thickBot="1">
      <c r="A4" s="2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29"/>
      <c r="B5" s="30" t="s">
        <v>0</v>
      </c>
      <c r="C5" s="30" t="s">
        <v>36</v>
      </c>
      <c r="D5" s="30">
        <v>80101</v>
      </c>
      <c r="E5" s="30" t="s">
        <v>39</v>
      </c>
      <c r="F5" s="30">
        <v>80103</v>
      </c>
      <c r="G5" s="30" t="s">
        <v>36</v>
      </c>
      <c r="H5" s="30">
        <v>80146</v>
      </c>
      <c r="I5" s="30" t="s">
        <v>39</v>
      </c>
      <c r="J5" s="30">
        <v>80195</v>
      </c>
      <c r="K5" s="30" t="s">
        <v>36</v>
      </c>
      <c r="L5" s="30">
        <v>85401</v>
      </c>
      <c r="M5" s="30" t="s">
        <v>39</v>
      </c>
      <c r="N5" s="30">
        <v>85415</v>
      </c>
      <c r="O5" s="31" t="s">
        <v>41</v>
      </c>
      <c r="P5" s="30" t="s">
        <v>41</v>
      </c>
      <c r="Q5" s="32" t="s">
        <v>41</v>
      </c>
    </row>
    <row r="6" spans="1:17" ht="15.75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 t="s">
        <v>37</v>
      </c>
      <c r="P6" s="35" t="s">
        <v>38</v>
      </c>
      <c r="Q6" s="37" t="s">
        <v>15</v>
      </c>
    </row>
    <row r="7" spans="1:17" ht="16.5" thickBot="1">
      <c r="A7" s="38"/>
      <c r="B7" s="39">
        <v>1</v>
      </c>
      <c r="C7" s="39" t="s">
        <v>37</v>
      </c>
      <c r="D7" s="39" t="s">
        <v>38</v>
      </c>
      <c r="E7" s="39" t="s">
        <v>37</v>
      </c>
      <c r="F7" s="39" t="s">
        <v>38</v>
      </c>
      <c r="G7" s="39" t="s">
        <v>37</v>
      </c>
      <c r="H7" s="39" t="s">
        <v>38</v>
      </c>
      <c r="I7" s="39" t="s">
        <v>40</v>
      </c>
      <c r="J7" s="39" t="s">
        <v>38</v>
      </c>
      <c r="K7" s="39" t="s">
        <v>40</v>
      </c>
      <c r="L7" s="39" t="s">
        <v>38</v>
      </c>
      <c r="M7" s="39" t="s">
        <v>37</v>
      </c>
      <c r="N7" s="39" t="s">
        <v>38</v>
      </c>
      <c r="O7" s="40"/>
      <c r="P7" s="39"/>
      <c r="Q7" s="41"/>
    </row>
    <row r="8" spans="1:17" ht="15.75">
      <c r="A8" s="42"/>
      <c r="B8" s="43" t="s">
        <v>13</v>
      </c>
      <c r="C8" s="44">
        <f aca="true" t="shared" si="0" ref="C8:P8">SUM(C9:C32)</f>
        <v>1034676</v>
      </c>
      <c r="D8" s="44">
        <f t="shared" si="0"/>
        <v>562574.0899999999</v>
      </c>
      <c r="E8" s="44">
        <f t="shared" si="0"/>
        <v>211821</v>
      </c>
      <c r="F8" s="44">
        <f t="shared" si="0"/>
        <v>109072.40000000001</v>
      </c>
      <c r="G8" s="44">
        <f t="shared" si="0"/>
        <v>0</v>
      </c>
      <c r="H8" s="44">
        <f t="shared" si="0"/>
        <v>0</v>
      </c>
      <c r="I8" s="44">
        <f t="shared" si="0"/>
        <v>8405</v>
      </c>
      <c r="J8" s="44">
        <f t="shared" si="0"/>
        <v>8405</v>
      </c>
      <c r="K8" s="44">
        <f t="shared" si="0"/>
        <v>64476</v>
      </c>
      <c r="L8" s="44">
        <f t="shared" si="0"/>
        <v>35592.240000000005</v>
      </c>
      <c r="M8" s="44">
        <f t="shared" si="0"/>
        <v>8950</v>
      </c>
      <c r="N8" s="44">
        <f t="shared" si="0"/>
        <v>8941.8</v>
      </c>
      <c r="O8" s="44">
        <f t="shared" si="0"/>
        <v>1328328</v>
      </c>
      <c r="P8" s="44">
        <f t="shared" si="0"/>
        <v>724585.53</v>
      </c>
      <c r="Q8" s="45"/>
    </row>
    <row r="9" spans="1:17" ht="15.75">
      <c r="A9" s="46"/>
      <c r="B9" s="47" t="s">
        <v>1</v>
      </c>
      <c r="C9" s="48">
        <v>705912</v>
      </c>
      <c r="D9" s="48">
        <v>357221.6</v>
      </c>
      <c r="E9" s="48">
        <v>137906</v>
      </c>
      <c r="F9" s="48">
        <v>68370.13</v>
      </c>
      <c r="G9" s="48"/>
      <c r="H9" s="48"/>
      <c r="I9" s="48"/>
      <c r="J9" s="48"/>
      <c r="K9" s="48">
        <v>46885</v>
      </c>
      <c r="L9" s="48">
        <v>23165.18</v>
      </c>
      <c r="M9" s="48"/>
      <c r="N9" s="48"/>
      <c r="O9" s="48">
        <f>SUM(C9+E9+G9+I9+K9+M9)</f>
        <v>890703</v>
      </c>
      <c r="P9" s="48">
        <f>SUM(D9+F9+H9+J9+L9+N9)</f>
        <v>448756.91</v>
      </c>
      <c r="Q9" s="49"/>
    </row>
    <row r="10" spans="1:17" ht="15.75">
      <c r="A10" s="46"/>
      <c r="B10" s="50" t="s">
        <v>2</v>
      </c>
      <c r="C10" s="48">
        <v>56000</v>
      </c>
      <c r="D10" s="48">
        <v>55818.13</v>
      </c>
      <c r="E10" s="48">
        <v>10625</v>
      </c>
      <c r="F10" s="48">
        <v>10099.58</v>
      </c>
      <c r="G10" s="48"/>
      <c r="H10" s="48"/>
      <c r="I10" s="48"/>
      <c r="J10" s="48"/>
      <c r="K10" s="48">
        <v>3240</v>
      </c>
      <c r="L10" s="48">
        <v>3211.8</v>
      </c>
      <c r="M10" s="48"/>
      <c r="N10" s="48"/>
      <c r="O10" s="48">
        <f aca="true" t="shared" si="1" ref="O10:O15">SUM(C10+E10+G10+I10+K10+M10)</f>
        <v>69865</v>
      </c>
      <c r="P10" s="48">
        <f aca="true" t="shared" si="2" ref="P10:P32">SUM(D10+F10+H10+J10+L10+N10)</f>
        <v>69129.51</v>
      </c>
      <c r="Q10" s="49"/>
    </row>
    <row r="11" spans="1:17" ht="15.75">
      <c r="A11" s="46"/>
      <c r="B11" s="50" t="s">
        <v>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f t="shared" si="1"/>
        <v>0</v>
      </c>
      <c r="P11" s="48">
        <f t="shared" si="2"/>
        <v>0</v>
      </c>
      <c r="Q11" s="51"/>
    </row>
    <row r="12" spans="1:17" ht="15.75">
      <c r="A12" s="46"/>
      <c r="B12" s="50" t="s">
        <v>5</v>
      </c>
      <c r="C12" s="48">
        <v>129152</v>
      </c>
      <c r="D12" s="48">
        <v>61472.68</v>
      </c>
      <c r="E12" s="48">
        <v>25916</v>
      </c>
      <c r="F12" s="48">
        <v>12008.29</v>
      </c>
      <c r="G12" s="48"/>
      <c r="H12" s="48"/>
      <c r="I12" s="48"/>
      <c r="J12" s="48"/>
      <c r="K12" s="48">
        <v>8559</v>
      </c>
      <c r="L12" s="48">
        <v>4006.36</v>
      </c>
      <c r="M12" s="48"/>
      <c r="N12" s="48"/>
      <c r="O12" s="48">
        <f t="shared" si="1"/>
        <v>163627</v>
      </c>
      <c r="P12" s="48">
        <f t="shared" si="2"/>
        <v>77487.33</v>
      </c>
      <c r="Q12" s="52"/>
    </row>
    <row r="13" spans="1:17" ht="15.75">
      <c r="A13" s="46"/>
      <c r="B13" s="50" t="s">
        <v>17</v>
      </c>
      <c r="C13" s="48">
        <v>18508</v>
      </c>
      <c r="D13" s="48">
        <v>9833.09</v>
      </c>
      <c r="E13" s="48">
        <v>3715</v>
      </c>
      <c r="F13" s="48">
        <v>1907.52</v>
      </c>
      <c r="G13" s="48"/>
      <c r="H13" s="48"/>
      <c r="I13" s="48"/>
      <c r="J13" s="48"/>
      <c r="K13" s="48">
        <v>1228</v>
      </c>
      <c r="L13" s="48">
        <v>644.9</v>
      </c>
      <c r="M13" s="48"/>
      <c r="N13" s="48"/>
      <c r="O13" s="48">
        <f t="shared" si="1"/>
        <v>23451</v>
      </c>
      <c r="P13" s="48">
        <f t="shared" si="2"/>
        <v>12385.51</v>
      </c>
      <c r="Q13" s="52"/>
    </row>
    <row r="14" spans="1:17" ht="15.75">
      <c r="A14" s="46"/>
      <c r="B14" s="50" t="s">
        <v>3</v>
      </c>
      <c r="C14" s="48">
        <v>46365</v>
      </c>
      <c r="D14" s="48">
        <v>46365</v>
      </c>
      <c r="E14" s="48">
        <v>10248</v>
      </c>
      <c r="F14" s="48">
        <v>10248</v>
      </c>
      <c r="G14" s="48"/>
      <c r="H14" s="48"/>
      <c r="I14" s="48">
        <v>8405</v>
      </c>
      <c r="J14" s="48">
        <v>8405</v>
      </c>
      <c r="K14" s="48">
        <v>4564</v>
      </c>
      <c r="L14" s="48">
        <v>4564</v>
      </c>
      <c r="M14" s="48"/>
      <c r="N14" s="48"/>
      <c r="O14" s="48">
        <f t="shared" si="1"/>
        <v>69582</v>
      </c>
      <c r="P14" s="48">
        <f t="shared" si="2"/>
        <v>69582</v>
      </c>
      <c r="Q14" s="52"/>
    </row>
    <row r="15" spans="1:17" ht="15.75">
      <c r="A15" s="46"/>
      <c r="B15" s="50" t="s">
        <v>42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f t="shared" si="1"/>
        <v>0</v>
      </c>
      <c r="P15" s="48">
        <f t="shared" si="2"/>
        <v>0</v>
      </c>
      <c r="Q15" s="52"/>
    </row>
    <row r="16" spans="1:17" ht="15.75">
      <c r="A16" s="46"/>
      <c r="B16" s="50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8950</v>
      </c>
      <c r="N16" s="48">
        <v>8941.8</v>
      </c>
      <c r="O16" s="48">
        <f aca="true" t="shared" si="3" ref="O16:O32">SUM(C16+E16+G16+I16+K16+M16)</f>
        <v>8950</v>
      </c>
      <c r="P16" s="48">
        <f t="shared" si="2"/>
        <v>8941.8</v>
      </c>
      <c r="Q16" s="52"/>
    </row>
    <row r="17" spans="1:17" ht="15.75">
      <c r="A17" s="46"/>
      <c r="B17" s="50" t="s">
        <v>7</v>
      </c>
      <c r="C17" s="48">
        <v>33500</v>
      </c>
      <c r="D17" s="48">
        <v>7853.23</v>
      </c>
      <c r="E17" s="48">
        <v>11071</v>
      </c>
      <c r="F17" s="48">
        <v>1596.05</v>
      </c>
      <c r="G17" s="48"/>
      <c r="H17" s="48"/>
      <c r="I17" s="48"/>
      <c r="J17" s="48"/>
      <c r="K17" s="48"/>
      <c r="L17" s="48"/>
      <c r="M17" s="48"/>
      <c r="N17" s="48"/>
      <c r="O17" s="48">
        <f t="shared" si="3"/>
        <v>44571</v>
      </c>
      <c r="P17" s="48">
        <f t="shared" si="2"/>
        <v>9449.279999999999</v>
      </c>
      <c r="Q17" s="52"/>
    </row>
    <row r="18" spans="1:17" ht="15.75">
      <c r="A18" s="46"/>
      <c r="B18" s="50" t="s">
        <v>20</v>
      </c>
      <c r="C18" s="48">
        <v>1700</v>
      </c>
      <c r="D18" s="48">
        <v>103.38</v>
      </c>
      <c r="E18" s="48">
        <v>500</v>
      </c>
      <c r="F18" s="48">
        <v>0</v>
      </c>
      <c r="G18" s="48"/>
      <c r="H18" s="48"/>
      <c r="I18" s="48"/>
      <c r="J18" s="48"/>
      <c r="K18" s="48"/>
      <c r="L18" s="48"/>
      <c r="M18" s="48"/>
      <c r="N18" s="48"/>
      <c r="O18" s="48">
        <f t="shared" si="3"/>
        <v>2200</v>
      </c>
      <c r="P18" s="48">
        <f t="shared" si="2"/>
        <v>103.38</v>
      </c>
      <c r="Q18" s="52"/>
    </row>
    <row r="19" spans="1:17" ht="15.75">
      <c r="A19" s="46"/>
      <c r="B19" s="50" t="s">
        <v>6</v>
      </c>
      <c r="C19" s="48">
        <v>16146</v>
      </c>
      <c r="D19" s="48">
        <v>6915.87</v>
      </c>
      <c r="E19" s="48">
        <v>3100</v>
      </c>
      <c r="F19" s="48">
        <v>2023.9</v>
      </c>
      <c r="G19" s="48"/>
      <c r="H19" s="48"/>
      <c r="I19" s="48"/>
      <c r="J19" s="48"/>
      <c r="K19" s="48"/>
      <c r="L19" s="48"/>
      <c r="M19" s="48"/>
      <c r="N19" s="48"/>
      <c r="O19" s="48">
        <f t="shared" si="3"/>
        <v>19246</v>
      </c>
      <c r="P19" s="48">
        <f t="shared" si="2"/>
        <v>8939.77</v>
      </c>
      <c r="Q19" s="52"/>
    </row>
    <row r="20" spans="1:17" ht="15.75">
      <c r="A20" s="46"/>
      <c r="B20" s="50" t="s">
        <v>9</v>
      </c>
      <c r="C20" s="48">
        <v>8000</v>
      </c>
      <c r="D20" s="48">
        <v>7494.72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f t="shared" si="3"/>
        <v>8000</v>
      </c>
      <c r="P20" s="48">
        <f t="shared" si="2"/>
        <v>7494.72</v>
      </c>
      <c r="Q20" s="52"/>
    </row>
    <row r="21" spans="1:17" ht="15.75">
      <c r="A21" s="46"/>
      <c r="B21" s="50" t="s">
        <v>28</v>
      </c>
      <c r="C21" s="48">
        <v>1150</v>
      </c>
      <c r="D21" s="48">
        <v>285</v>
      </c>
      <c r="E21" s="48">
        <v>250</v>
      </c>
      <c r="F21" s="48">
        <v>40</v>
      </c>
      <c r="G21" s="48"/>
      <c r="H21" s="48"/>
      <c r="I21" s="48"/>
      <c r="J21" s="48"/>
      <c r="K21" s="48"/>
      <c r="L21" s="48"/>
      <c r="M21" s="48"/>
      <c r="N21" s="48"/>
      <c r="O21" s="48">
        <f t="shared" si="3"/>
        <v>1400</v>
      </c>
      <c r="P21" s="48">
        <f t="shared" si="2"/>
        <v>325</v>
      </c>
      <c r="Q21" s="52"/>
    </row>
    <row r="22" spans="1:18" ht="15.75">
      <c r="A22" s="46"/>
      <c r="B22" s="50" t="s">
        <v>8</v>
      </c>
      <c r="C22" s="48">
        <v>7900</v>
      </c>
      <c r="D22" s="48">
        <v>5197.34</v>
      </c>
      <c r="E22" s="48">
        <v>2500</v>
      </c>
      <c r="F22" s="48">
        <v>511.77</v>
      </c>
      <c r="G22" s="48"/>
      <c r="H22" s="48"/>
      <c r="I22" s="48"/>
      <c r="J22" s="48"/>
      <c r="K22" s="48"/>
      <c r="L22" s="48"/>
      <c r="M22" s="48"/>
      <c r="N22" s="48"/>
      <c r="O22" s="48">
        <f t="shared" si="3"/>
        <v>10400</v>
      </c>
      <c r="P22" s="48">
        <f t="shared" si="2"/>
        <v>5709.110000000001</v>
      </c>
      <c r="Q22" s="52"/>
      <c r="R22" s="27"/>
    </row>
    <row r="23" spans="1:17" ht="15.75">
      <c r="A23" s="46"/>
      <c r="B23" s="50" t="s">
        <v>29</v>
      </c>
      <c r="C23" s="48">
        <v>840</v>
      </c>
      <c r="D23" s="48">
        <v>7.32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f t="shared" si="3"/>
        <v>840</v>
      </c>
      <c r="P23" s="48">
        <f t="shared" si="2"/>
        <v>7.32</v>
      </c>
      <c r="Q23" s="52"/>
    </row>
    <row r="24" spans="1:17" ht="15.75">
      <c r="A24" s="46"/>
      <c r="B24" s="50" t="s">
        <v>30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f t="shared" si="3"/>
        <v>0</v>
      </c>
      <c r="P24" s="48">
        <f t="shared" si="2"/>
        <v>0</v>
      </c>
      <c r="Q24" s="52"/>
    </row>
    <row r="25" spans="1:17" ht="15.75">
      <c r="A25" s="46"/>
      <c r="B25" s="50" t="s">
        <v>31</v>
      </c>
      <c r="C25" s="48">
        <v>2400</v>
      </c>
      <c r="D25" s="48">
        <v>1029.62</v>
      </c>
      <c r="E25" s="48">
        <v>1500</v>
      </c>
      <c r="F25" s="48">
        <v>575.43</v>
      </c>
      <c r="G25" s="48"/>
      <c r="H25" s="48"/>
      <c r="I25" s="48"/>
      <c r="J25" s="48"/>
      <c r="K25" s="48"/>
      <c r="L25" s="48"/>
      <c r="M25" s="48"/>
      <c r="N25" s="48"/>
      <c r="O25" s="48">
        <f t="shared" si="3"/>
        <v>3900</v>
      </c>
      <c r="P25" s="48">
        <f t="shared" si="2"/>
        <v>1605.0499999999997</v>
      </c>
      <c r="Q25" s="52"/>
    </row>
    <row r="26" spans="1:17" ht="15.75">
      <c r="A26" s="46"/>
      <c r="B26" s="50" t="s">
        <v>19</v>
      </c>
      <c r="C26" s="48">
        <v>600</v>
      </c>
      <c r="D26" s="48">
        <v>142.2</v>
      </c>
      <c r="E26" s="48">
        <v>100</v>
      </c>
      <c r="F26" s="48">
        <v>0</v>
      </c>
      <c r="G26" s="48"/>
      <c r="H26" s="48"/>
      <c r="I26" s="48"/>
      <c r="J26" s="48"/>
      <c r="K26" s="48"/>
      <c r="L26" s="48"/>
      <c r="M26" s="48"/>
      <c r="N26" s="48"/>
      <c r="O26" s="48">
        <f t="shared" si="3"/>
        <v>700</v>
      </c>
      <c r="P26" s="48">
        <f t="shared" si="2"/>
        <v>142.2</v>
      </c>
      <c r="Q26" s="52"/>
    </row>
    <row r="27" spans="1:17" ht="15.75">
      <c r="A27" s="46"/>
      <c r="B27" s="50" t="s">
        <v>10</v>
      </c>
      <c r="C27" s="48">
        <v>1000</v>
      </c>
      <c r="D27" s="48">
        <v>913</v>
      </c>
      <c r="E27" s="48">
        <v>400</v>
      </c>
      <c r="F27" s="48">
        <v>0</v>
      </c>
      <c r="G27" s="48"/>
      <c r="H27" s="48"/>
      <c r="I27" s="48"/>
      <c r="J27" s="48"/>
      <c r="K27" s="48"/>
      <c r="L27" s="48"/>
      <c r="M27" s="48"/>
      <c r="N27" s="48"/>
      <c r="O27" s="48">
        <f t="shared" si="3"/>
        <v>1400</v>
      </c>
      <c r="P27" s="48">
        <f t="shared" si="2"/>
        <v>913</v>
      </c>
      <c r="Q27" s="52"/>
    </row>
    <row r="28" spans="1:17" ht="15.75">
      <c r="A28" s="46"/>
      <c r="B28" s="50" t="s">
        <v>32</v>
      </c>
      <c r="C28" s="48">
        <v>1500</v>
      </c>
      <c r="D28" s="48">
        <v>29.55</v>
      </c>
      <c r="E28" s="48">
        <v>300</v>
      </c>
      <c r="F28" s="48">
        <v>0</v>
      </c>
      <c r="G28" s="48"/>
      <c r="H28" s="48"/>
      <c r="I28" s="48"/>
      <c r="J28" s="48"/>
      <c r="K28" s="48"/>
      <c r="L28" s="48"/>
      <c r="M28" s="48"/>
      <c r="N28" s="48"/>
      <c r="O28" s="48">
        <f t="shared" si="3"/>
        <v>1800</v>
      </c>
      <c r="P28" s="48">
        <f t="shared" si="2"/>
        <v>29.55</v>
      </c>
      <c r="Q28" s="52"/>
    </row>
    <row r="29" spans="1:17" ht="15.75">
      <c r="A29" s="46"/>
      <c r="B29" s="50" t="s">
        <v>33</v>
      </c>
      <c r="C29" s="48">
        <v>300</v>
      </c>
      <c r="D29" s="48">
        <v>103.52</v>
      </c>
      <c r="E29" s="48">
        <v>100</v>
      </c>
      <c r="F29" s="48">
        <v>50.57</v>
      </c>
      <c r="G29" s="48"/>
      <c r="H29" s="48"/>
      <c r="I29" s="48"/>
      <c r="J29" s="48"/>
      <c r="K29" s="48"/>
      <c r="L29" s="48"/>
      <c r="M29" s="48"/>
      <c r="N29" s="48"/>
      <c r="O29" s="48">
        <f t="shared" si="3"/>
        <v>400</v>
      </c>
      <c r="P29" s="48">
        <f t="shared" si="2"/>
        <v>154.09</v>
      </c>
      <c r="Q29" s="52"/>
    </row>
    <row r="30" spans="1:17" ht="15.75">
      <c r="A30" s="46"/>
      <c r="B30" s="50" t="s">
        <v>44</v>
      </c>
      <c r="C30" s="48">
        <v>1354</v>
      </c>
      <c r="D30" s="48">
        <v>1354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f t="shared" si="3"/>
        <v>1354</v>
      </c>
      <c r="P30" s="48">
        <f t="shared" si="2"/>
        <v>1354</v>
      </c>
      <c r="Q30" s="52"/>
    </row>
    <row r="31" spans="1:17" ht="15.75">
      <c r="A31" s="46"/>
      <c r="B31" s="50" t="s">
        <v>43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f t="shared" si="3"/>
        <v>0</v>
      </c>
      <c r="P31" s="48">
        <f t="shared" si="2"/>
        <v>0</v>
      </c>
      <c r="Q31" s="52"/>
    </row>
    <row r="32" spans="1:17" ht="16.5" thickBot="1">
      <c r="A32" s="53"/>
      <c r="B32" s="54" t="s">
        <v>21</v>
      </c>
      <c r="C32" s="55">
        <v>2349</v>
      </c>
      <c r="D32" s="55">
        <v>434.84</v>
      </c>
      <c r="E32" s="55">
        <v>3590</v>
      </c>
      <c r="F32" s="55">
        <v>1641.16</v>
      </c>
      <c r="G32" s="55"/>
      <c r="H32" s="55"/>
      <c r="I32" s="55"/>
      <c r="J32" s="55"/>
      <c r="K32" s="55"/>
      <c r="L32" s="55"/>
      <c r="M32" s="55"/>
      <c r="N32" s="55"/>
      <c r="O32" s="48">
        <f t="shared" si="3"/>
        <v>5939</v>
      </c>
      <c r="P32" s="56">
        <f t="shared" si="2"/>
        <v>2076</v>
      </c>
      <c r="Q32" s="57"/>
    </row>
  </sheetData>
  <mergeCells count="1">
    <mergeCell ref="B4:Q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B1">
      <selection activeCell="H10" sqref="H10"/>
    </sheetView>
  </sheetViews>
  <sheetFormatPr defaultColWidth="9.00390625" defaultRowHeight="12.75"/>
  <cols>
    <col min="1" max="1" width="43.75390625" style="0" customWidth="1"/>
    <col min="2" max="2" width="13.25390625" style="0" customWidth="1"/>
    <col min="3" max="3" width="12.375" style="0" customWidth="1"/>
    <col min="4" max="4" width="9.625" style="0" customWidth="1"/>
    <col min="5" max="5" width="9.75390625" style="0" customWidth="1"/>
    <col min="6" max="6" width="11.125" style="0" customWidth="1"/>
    <col min="7" max="7" width="10.75390625" style="0" customWidth="1"/>
    <col min="8" max="8" width="12.00390625" style="0" customWidth="1"/>
    <col min="9" max="9" width="10.875" style="0" customWidth="1"/>
    <col min="10" max="10" width="10.75390625" style="0" customWidth="1"/>
    <col min="11" max="11" width="11.00390625" style="0" customWidth="1"/>
    <col min="12" max="12" width="14.00390625" style="0" customWidth="1"/>
    <col min="13" max="13" width="13.125" style="0" customWidth="1"/>
  </cols>
  <sheetData>
    <row r="1" s="28" customFormat="1" ht="15.75"/>
    <row r="2" s="28" customFormat="1" ht="15.75">
      <c r="C2" s="28" t="s">
        <v>78</v>
      </c>
    </row>
    <row r="3" s="28" customFormat="1" ht="15.75"/>
    <row r="4" spans="1:13" s="28" customFormat="1" ht="16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8" customFormat="1" ht="15.75">
      <c r="A5" s="30" t="s">
        <v>0</v>
      </c>
      <c r="B5" s="30" t="s">
        <v>36</v>
      </c>
      <c r="C5" s="30">
        <v>80101</v>
      </c>
      <c r="D5" s="30" t="s">
        <v>36</v>
      </c>
      <c r="E5" s="30">
        <v>80146</v>
      </c>
      <c r="F5" s="30" t="s">
        <v>39</v>
      </c>
      <c r="G5" s="30">
        <v>80195</v>
      </c>
      <c r="H5" s="30" t="s">
        <v>36</v>
      </c>
      <c r="I5" s="30">
        <v>85401</v>
      </c>
      <c r="J5" s="30" t="s">
        <v>39</v>
      </c>
      <c r="K5" s="30">
        <v>85415</v>
      </c>
      <c r="L5" s="31" t="s">
        <v>41</v>
      </c>
      <c r="M5" s="32" t="s">
        <v>41</v>
      </c>
    </row>
    <row r="6" spans="1:13" s="28" customFormat="1" ht="15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 t="s">
        <v>37</v>
      </c>
      <c r="M6" s="37" t="s">
        <v>15</v>
      </c>
    </row>
    <row r="7" spans="1:13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39" t="s">
        <v>40</v>
      </c>
      <c r="G7" s="39" t="s">
        <v>38</v>
      </c>
      <c r="H7" s="39" t="s">
        <v>40</v>
      </c>
      <c r="I7" s="39" t="s">
        <v>38</v>
      </c>
      <c r="J7" s="39" t="s">
        <v>37</v>
      </c>
      <c r="K7" s="39" t="s">
        <v>38</v>
      </c>
      <c r="L7" s="40"/>
      <c r="M7" s="41"/>
    </row>
    <row r="8" spans="1:13" s="28" customFormat="1" ht="15.75">
      <c r="A8" s="43" t="s">
        <v>12</v>
      </c>
      <c r="B8" s="44">
        <f aca="true" t="shared" si="0" ref="B8:M8">SUM(B9:B32)</f>
        <v>1606896</v>
      </c>
      <c r="C8" s="44">
        <f t="shared" si="0"/>
        <v>841202.56</v>
      </c>
      <c r="D8" s="44">
        <f t="shared" si="0"/>
        <v>0</v>
      </c>
      <c r="E8" s="44">
        <f t="shared" si="0"/>
        <v>0</v>
      </c>
      <c r="F8" s="44">
        <f t="shared" si="0"/>
        <v>34911</v>
      </c>
      <c r="G8" s="44">
        <f t="shared" si="0"/>
        <v>34911</v>
      </c>
      <c r="H8" s="44">
        <f t="shared" si="0"/>
        <v>84802</v>
      </c>
      <c r="I8" s="44">
        <f t="shared" si="0"/>
        <v>37115.03</v>
      </c>
      <c r="J8" s="44">
        <f t="shared" si="0"/>
        <v>24105</v>
      </c>
      <c r="K8" s="44">
        <f t="shared" si="0"/>
        <v>20220</v>
      </c>
      <c r="L8" s="44">
        <f t="shared" si="0"/>
        <v>1749714</v>
      </c>
      <c r="M8" s="44">
        <f t="shared" si="0"/>
        <v>933135.75</v>
      </c>
    </row>
    <row r="9" spans="1:13" s="28" customFormat="1" ht="15.75">
      <c r="A9" s="47" t="s">
        <v>1</v>
      </c>
      <c r="B9" s="48">
        <v>1101442</v>
      </c>
      <c r="C9" s="48">
        <v>548750.06</v>
      </c>
      <c r="D9" s="48"/>
      <c r="E9" s="48"/>
      <c r="F9" s="48"/>
      <c r="G9" s="48"/>
      <c r="H9" s="48">
        <v>61180</v>
      </c>
      <c r="I9" s="48">
        <v>23104.32</v>
      </c>
      <c r="J9" s="48"/>
      <c r="K9" s="48"/>
      <c r="L9" s="48">
        <f aca="true" t="shared" si="1" ref="L9:M15">SUM(B9+D9+F9+H9+J9)</f>
        <v>1162622</v>
      </c>
      <c r="M9" s="48">
        <f t="shared" si="1"/>
        <v>571854.38</v>
      </c>
    </row>
    <row r="10" spans="1:13" s="28" customFormat="1" ht="15.75">
      <c r="A10" s="47" t="s">
        <v>4</v>
      </c>
      <c r="B10" s="48">
        <v>1000</v>
      </c>
      <c r="C10" s="48">
        <v>312.84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28" customFormat="1" ht="15.75">
      <c r="A11" s="50" t="s">
        <v>2</v>
      </c>
      <c r="B11" s="48">
        <v>85200</v>
      </c>
      <c r="C11" s="48">
        <v>81953.14</v>
      </c>
      <c r="D11" s="48"/>
      <c r="E11" s="48"/>
      <c r="F11" s="48"/>
      <c r="G11" s="48"/>
      <c r="H11" s="48">
        <v>4550</v>
      </c>
      <c r="I11" s="48">
        <v>4522.37</v>
      </c>
      <c r="J11" s="48"/>
      <c r="K11" s="48"/>
      <c r="L11" s="48">
        <f t="shared" si="1"/>
        <v>89750</v>
      </c>
      <c r="M11" s="48">
        <f t="shared" si="1"/>
        <v>86475.51</v>
      </c>
    </row>
    <row r="12" spans="1:13" s="28" customFormat="1" ht="15.75">
      <c r="A12" s="50" t="s">
        <v>5</v>
      </c>
      <c r="B12" s="48">
        <v>199166</v>
      </c>
      <c r="C12" s="48">
        <v>94731.63</v>
      </c>
      <c r="D12" s="48"/>
      <c r="E12" s="48"/>
      <c r="F12" s="48"/>
      <c r="G12" s="48"/>
      <c r="H12" s="48">
        <v>10962</v>
      </c>
      <c r="I12" s="48">
        <v>3750.6</v>
      </c>
      <c r="J12" s="48"/>
      <c r="K12" s="48"/>
      <c r="L12" s="48">
        <f t="shared" si="1"/>
        <v>210128</v>
      </c>
      <c r="M12" s="48">
        <f t="shared" si="1"/>
        <v>98482.23000000001</v>
      </c>
    </row>
    <row r="13" spans="1:13" s="28" customFormat="1" ht="15.75">
      <c r="A13" s="50" t="s">
        <v>17</v>
      </c>
      <c r="B13" s="48">
        <v>28588</v>
      </c>
      <c r="C13" s="48">
        <v>15136.14</v>
      </c>
      <c r="D13" s="48"/>
      <c r="E13" s="48"/>
      <c r="F13" s="48"/>
      <c r="G13" s="48"/>
      <c r="H13" s="48">
        <v>1576</v>
      </c>
      <c r="I13" s="48">
        <v>603.74</v>
      </c>
      <c r="J13" s="48"/>
      <c r="K13" s="48"/>
      <c r="L13" s="48">
        <f t="shared" si="1"/>
        <v>30164</v>
      </c>
      <c r="M13" s="48">
        <f t="shared" si="1"/>
        <v>15739.88</v>
      </c>
    </row>
    <row r="14" spans="1:13" s="28" customFormat="1" ht="15.75">
      <c r="A14" s="50" t="s">
        <v>3</v>
      </c>
      <c r="B14" s="48">
        <v>58500</v>
      </c>
      <c r="C14" s="48">
        <v>46152</v>
      </c>
      <c r="D14" s="48"/>
      <c r="E14" s="48"/>
      <c r="F14" s="48">
        <v>34911</v>
      </c>
      <c r="G14" s="48">
        <v>34911</v>
      </c>
      <c r="H14" s="48">
        <v>6534</v>
      </c>
      <c r="I14" s="48">
        <v>5134</v>
      </c>
      <c r="J14" s="48"/>
      <c r="K14" s="48"/>
      <c r="L14" s="48">
        <f t="shared" si="1"/>
        <v>99945</v>
      </c>
      <c r="M14" s="48">
        <f t="shared" si="1"/>
        <v>86197</v>
      </c>
    </row>
    <row r="15" spans="1:13" s="28" customFormat="1" ht="15.75">
      <c r="A15" s="50" t="s">
        <v>42</v>
      </c>
      <c r="B15" s="48">
        <v>1000</v>
      </c>
      <c r="C15" s="48">
        <v>0</v>
      </c>
      <c r="D15" s="48"/>
      <c r="E15" s="48"/>
      <c r="F15" s="48"/>
      <c r="G15" s="48"/>
      <c r="H15" s="48"/>
      <c r="I15" s="48"/>
      <c r="J15" s="48"/>
      <c r="K15" s="48"/>
      <c r="L15" s="48">
        <f t="shared" si="1"/>
        <v>1000</v>
      </c>
      <c r="M15" s="48">
        <f aca="true" t="shared" si="2" ref="M15:M32">SUM(C15+E15+G15+I15+K15)</f>
        <v>0</v>
      </c>
    </row>
    <row r="16" spans="1:13" s="28" customFormat="1" ht="15.75">
      <c r="A16" s="50" t="s">
        <v>18</v>
      </c>
      <c r="B16" s="48"/>
      <c r="C16" s="48"/>
      <c r="D16" s="48"/>
      <c r="E16" s="48"/>
      <c r="F16" s="48"/>
      <c r="G16" s="48"/>
      <c r="H16" s="48"/>
      <c r="I16" s="48"/>
      <c r="J16" s="48">
        <v>24105</v>
      </c>
      <c r="K16" s="48">
        <v>20220</v>
      </c>
      <c r="L16" s="48">
        <f aca="true" t="shared" si="3" ref="L16:L32">SUM(B16+D16+F16+H16+J16)</f>
        <v>24105</v>
      </c>
      <c r="M16" s="48">
        <f t="shared" si="2"/>
        <v>20220</v>
      </c>
    </row>
    <row r="17" spans="1:13" s="28" customFormat="1" ht="15.75">
      <c r="A17" s="50" t="s">
        <v>7</v>
      </c>
      <c r="B17" s="48">
        <v>50000</v>
      </c>
      <c r="C17" s="48">
        <v>26773.36</v>
      </c>
      <c r="D17" s="48"/>
      <c r="E17" s="48"/>
      <c r="F17" s="48"/>
      <c r="G17" s="48"/>
      <c r="H17" s="48"/>
      <c r="I17" s="48"/>
      <c r="J17" s="48"/>
      <c r="K17" s="48"/>
      <c r="L17" s="48">
        <f t="shared" si="3"/>
        <v>50000</v>
      </c>
      <c r="M17" s="48">
        <f t="shared" si="2"/>
        <v>26773.36</v>
      </c>
    </row>
    <row r="18" spans="1:13" s="28" customFormat="1" ht="15.75">
      <c r="A18" s="50" t="s">
        <v>20</v>
      </c>
      <c r="B18" s="48">
        <v>2000</v>
      </c>
      <c r="C18" s="48">
        <v>1212</v>
      </c>
      <c r="D18" s="48"/>
      <c r="E18" s="48"/>
      <c r="F18" s="48"/>
      <c r="G18" s="48"/>
      <c r="H18" s="48"/>
      <c r="I18" s="48"/>
      <c r="J18" s="48"/>
      <c r="K18" s="48"/>
      <c r="L18" s="48">
        <f t="shared" si="3"/>
        <v>2000</v>
      </c>
      <c r="M18" s="48">
        <f t="shared" si="2"/>
        <v>1212</v>
      </c>
    </row>
    <row r="19" spans="1:13" s="28" customFormat="1" ht="15.75">
      <c r="A19" s="50" t="s">
        <v>6</v>
      </c>
      <c r="B19" s="48">
        <v>32000</v>
      </c>
      <c r="C19" s="48">
        <v>11831.75</v>
      </c>
      <c r="D19" s="48"/>
      <c r="E19" s="48"/>
      <c r="F19" s="48"/>
      <c r="G19" s="48"/>
      <c r="H19" s="48"/>
      <c r="I19" s="48"/>
      <c r="J19" s="48"/>
      <c r="K19" s="48"/>
      <c r="L19" s="48">
        <f t="shared" si="3"/>
        <v>32000</v>
      </c>
      <c r="M19" s="48">
        <f t="shared" si="2"/>
        <v>11831.75</v>
      </c>
    </row>
    <row r="20" spans="1:13" s="28" customFormat="1" ht="15.75">
      <c r="A20" s="50" t="s">
        <v>9</v>
      </c>
      <c r="B20" s="48">
        <v>3000</v>
      </c>
      <c r="C20" s="48">
        <v>306.89</v>
      </c>
      <c r="D20" s="48"/>
      <c r="E20" s="48"/>
      <c r="F20" s="48"/>
      <c r="G20" s="48"/>
      <c r="H20" s="48"/>
      <c r="I20" s="48"/>
      <c r="J20" s="48"/>
      <c r="K20" s="48"/>
      <c r="L20" s="48">
        <f t="shared" si="3"/>
        <v>3000</v>
      </c>
      <c r="M20" s="48">
        <f t="shared" si="2"/>
        <v>306.89</v>
      </c>
    </row>
    <row r="21" spans="1:13" s="28" customFormat="1" ht="15.75">
      <c r="A21" s="50" t="s">
        <v>28</v>
      </c>
      <c r="B21" s="48">
        <v>2000</v>
      </c>
      <c r="C21" s="48">
        <v>40</v>
      </c>
      <c r="D21" s="48"/>
      <c r="E21" s="48"/>
      <c r="F21" s="48"/>
      <c r="G21" s="48"/>
      <c r="H21" s="48"/>
      <c r="I21" s="48"/>
      <c r="J21" s="48"/>
      <c r="K21" s="48"/>
      <c r="L21" s="48">
        <f t="shared" si="3"/>
        <v>2000</v>
      </c>
      <c r="M21" s="48">
        <f t="shared" si="2"/>
        <v>40</v>
      </c>
    </row>
    <row r="22" spans="1:13" s="28" customFormat="1" ht="15.75">
      <c r="A22" s="50" t="s">
        <v>8</v>
      </c>
      <c r="B22" s="48">
        <v>21000</v>
      </c>
      <c r="C22" s="48">
        <v>7722.96</v>
      </c>
      <c r="D22" s="48"/>
      <c r="E22" s="48"/>
      <c r="F22" s="48"/>
      <c r="G22" s="48"/>
      <c r="H22" s="48"/>
      <c r="I22" s="48"/>
      <c r="J22" s="48"/>
      <c r="K22" s="48"/>
      <c r="L22" s="48">
        <f t="shared" si="3"/>
        <v>21000</v>
      </c>
      <c r="M22" s="48">
        <f t="shared" si="2"/>
        <v>7722.96</v>
      </c>
    </row>
    <row r="23" spans="1:13" s="28" customFormat="1" ht="15.75">
      <c r="A23" s="50" t="s">
        <v>29</v>
      </c>
      <c r="B23" s="48">
        <v>2000</v>
      </c>
      <c r="C23" s="48">
        <v>980.88</v>
      </c>
      <c r="D23" s="48"/>
      <c r="E23" s="48"/>
      <c r="F23" s="48"/>
      <c r="G23" s="48"/>
      <c r="H23" s="48"/>
      <c r="I23" s="48"/>
      <c r="J23" s="48"/>
      <c r="K23" s="48"/>
      <c r="L23" s="48">
        <f t="shared" si="3"/>
        <v>2000</v>
      </c>
      <c r="M23" s="48">
        <f t="shared" si="2"/>
        <v>980.88</v>
      </c>
    </row>
    <row r="24" spans="1:13" s="28" customFormat="1" ht="15.75">
      <c r="A24" s="50" t="s">
        <v>30</v>
      </c>
      <c r="B24" s="48">
        <v>4000</v>
      </c>
      <c r="C24" s="48">
        <v>1341.31</v>
      </c>
      <c r="D24" s="48"/>
      <c r="E24" s="48"/>
      <c r="F24" s="48"/>
      <c r="G24" s="48"/>
      <c r="H24" s="48"/>
      <c r="I24" s="48"/>
      <c r="J24" s="48"/>
      <c r="K24" s="48"/>
      <c r="L24" s="48">
        <f t="shared" si="3"/>
        <v>4000</v>
      </c>
      <c r="M24" s="48">
        <f t="shared" si="2"/>
        <v>1341.31</v>
      </c>
    </row>
    <row r="25" spans="1:13" s="28" customFormat="1" ht="15.75">
      <c r="A25" s="50" t="s">
        <v>31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>
        <f t="shared" si="3"/>
        <v>0</v>
      </c>
      <c r="M25" s="48">
        <f t="shared" si="2"/>
        <v>0</v>
      </c>
    </row>
    <row r="26" spans="1:13" s="28" customFormat="1" ht="15.75">
      <c r="A26" s="50" t="s">
        <v>19</v>
      </c>
      <c r="B26" s="48">
        <v>2000</v>
      </c>
      <c r="C26" s="48">
        <v>672.82</v>
      </c>
      <c r="D26" s="48"/>
      <c r="E26" s="48"/>
      <c r="F26" s="48"/>
      <c r="G26" s="48"/>
      <c r="H26" s="48"/>
      <c r="I26" s="48"/>
      <c r="J26" s="48"/>
      <c r="K26" s="48"/>
      <c r="L26" s="48">
        <f t="shared" si="3"/>
        <v>2000</v>
      </c>
      <c r="M26" s="48">
        <f t="shared" si="2"/>
        <v>672.82</v>
      </c>
    </row>
    <row r="27" spans="1:13" s="28" customFormat="1" ht="15.75">
      <c r="A27" s="50" t="s">
        <v>10</v>
      </c>
      <c r="B27" s="48">
        <v>3000</v>
      </c>
      <c r="C27" s="48">
        <v>897</v>
      </c>
      <c r="D27" s="48"/>
      <c r="E27" s="48"/>
      <c r="F27" s="48"/>
      <c r="G27" s="48"/>
      <c r="H27" s="48"/>
      <c r="I27" s="48"/>
      <c r="J27" s="48"/>
      <c r="K27" s="48"/>
      <c r="L27" s="48">
        <f t="shared" si="3"/>
        <v>3000</v>
      </c>
      <c r="M27" s="48">
        <f t="shared" si="2"/>
        <v>897</v>
      </c>
    </row>
    <row r="28" spans="1:13" s="28" customFormat="1" ht="15.75">
      <c r="A28" s="50" t="s">
        <v>32</v>
      </c>
      <c r="B28" s="48">
        <v>3000</v>
      </c>
      <c r="C28" s="48">
        <v>599.55</v>
      </c>
      <c r="D28" s="48"/>
      <c r="E28" s="48"/>
      <c r="F28" s="48"/>
      <c r="G28" s="48"/>
      <c r="H28" s="48"/>
      <c r="I28" s="48"/>
      <c r="J28" s="48"/>
      <c r="K28" s="48"/>
      <c r="L28" s="48">
        <f t="shared" si="3"/>
        <v>3000</v>
      </c>
      <c r="M28" s="48">
        <f t="shared" si="2"/>
        <v>599.55</v>
      </c>
    </row>
    <row r="29" spans="1:13" s="28" customFormat="1" ht="15.75">
      <c r="A29" s="50" t="s">
        <v>33</v>
      </c>
      <c r="B29" s="48">
        <v>1000</v>
      </c>
      <c r="C29" s="48">
        <v>554.69</v>
      </c>
      <c r="D29" s="48"/>
      <c r="E29" s="48"/>
      <c r="F29" s="48"/>
      <c r="G29" s="48"/>
      <c r="H29" s="48"/>
      <c r="I29" s="48"/>
      <c r="J29" s="48"/>
      <c r="K29" s="48"/>
      <c r="L29" s="48">
        <f t="shared" si="3"/>
        <v>1000</v>
      </c>
      <c r="M29" s="48">
        <f t="shared" si="2"/>
        <v>554.69</v>
      </c>
    </row>
    <row r="30" spans="1:13" s="28" customFormat="1" ht="15.75">
      <c r="A30" s="50" t="s">
        <v>44</v>
      </c>
      <c r="B30" s="48">
        <v>5000</v>
      </c>
      <c r="C30" s="48">
        <v>1233.54</v>
      </c>
      <c r="D30" s="48"/>
      <c r="E30" s="48"/>
      <c r="F30" s="48"/>
      <c r="G30" s="48"/>
      <c r="H30" s="48"/>
      <c r="I30" s="48"/>
      <c r="J30" s="48"/>
      <c r="K30" s="48"/>
      <c r="L30" s="48">
        <f t="shared" si="3"/>
        <v>5000</v>
      </c>
      <c r="M30" s="48">
        <f t="shared" si="2"/>
        <v>1233.54</v>
      </c>
    </row>
    <row r="31" spans="1:13" s="28" customFormat="1" ht="15.75">
      <c r="A31" s="50" t="s">
        <v>43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>
        <f t="shared" si="3"/>
        <v>0</v>
      </c>
      <c r="M31" s="48">
        <f t="shared" si="2"/>
        <v>0</v>
      </c>
    </row>
    <row r="32" spans="1:13" s="28" customFormat="1" ht="16.5" thickBot="1">
      <c r="A32" s="54" t="s">
        <v>21</v>
      </c>
      <c r="B32" s="55">
        <v>2000</v>
      </c>
      <c r="C32" s="55">
        <v>0</v>
      </c>
      <c r="D32" s="55"/>
      <c r="E32" s="55"/>
      <c r="F32" s="55"/>
      <c r="G32" s="55"/>
      <c r="H32" s="55"/>
      <c r="I32" s="55"/>
      <c r="J32" s="55"/>
      <c r="K32" s="55"/>
      <c r="L32" s="56">
        <f t="shared" si="3"/>
        <v>2000</v>
      </c>
      <c r="M32" s="56">
        <f t="shared" si="2"/>
        <v>0</v>
      </c>
    </row>
  </sheetData>
  <mergeCells count="1">
    <mergeCell ref="A4:M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6"/>
  <sheetViews>
    <sheetView tabSelected="1" workbookViewId="0" topLeftCell="A8">
      <selection activeCell="E101" sqref="E101"/>
    </sheetView>
  </sheetViews>
  <sheetFormatPr defaultColWidth="9.00390625" defaultRowHeight="12.75"/>
  <cols>
    <col min="1" max="1" width="4.625" style="0" customWidth="1"/>
    <col min="2" max="2" width="44.75390625" style="0" customWidth="1"/>
    <col min="3" max="3" width="18.00390625" style="0" customWidth="1"/>
    <col min="4" max="4" width="18.875" style="0" customWidth="1"/>
    <col min="5" max="5" width="17.375" style="0" customWidth="1"/>
  </cols>
  <sheetData>
    <row r="1" spans="2:5" ht="40.5" customHeight="1">
      <c r="B1" s="72" t="s">
        <v>69</v>
      </c>
      <c r="C1" s="72"/>
      <c r="D1" s="72"/>
      <c r="E1" s="72"/>
    </row>
    <row r="2" spans="2:5" ht="12.75">
      <c r="B2" s="71" t="s">
        <v>26</v>
      </c>
      <c r="C2" s="71"/>
      <c r="D2" s="71"/>
      <c r="E2" s="71"/>
    </row>
    <row r="3" spans="2:5" ht="12.75">
      <c r="B3" s="72" t="s">
        <v>70</v>
      </c>
      <c r="C3" s="72"/>
      <c r="D3" s="72"/>
      <c r="E3" s="72"/>
    </row>
    <row r="4" spans="2:5" ht="12.75">
      <c r="B4" s="71"/>
      <c r="C4" s="71"/>
      <c r="D4" s="71"/>
      <c r="E4" s="71"/>
    </row>
    <row r="5" spans="2:5" ht="12.75">
      <c r="B5" s="70" t="s">
        <v>27</v>
      </c>
      <c r="C5" s="70"/>
      <c r="D5" s="70"/>
      <c r="E5" s="70"/>
    </row>
    <row r="6" spans="2:5" ht="12.75">
      <c r="B6" s="70" t="s">
        <v>71</v>
      </c>
      <c r="C6" s="70"/>
      <c r="D6" s="70"/>
      <c r="E6" s="70"/>
    </row>
    <row r="7" spans="2:5" ht="12.75">
      <c r="B7" s="71"/>
      <c r="C7" s="71"/>
      <c r="D7" s="71"/>
      <c r="E7" s="71"/>
    </row>
    <row r="8" spans="2:5" ht="12.75">
      <c r="B8" s="71"/>
      <c r="C8" s="71"/>
      <c r="D8" s="71"/>
      <c r="E8" s="71"/>
    </row>
    <row r="9" spans="1:5" ht="15" thickBot="1">
      <c r="A9" s="6"/>
      <c r="B9" s="69"/>
      <c r="C9" s="69"/>
      <c r="D9" s="69"/>
      <c r="E9" s="69"/>
    </row>
    <row r="10" spans="1:5" ht="15">
      <c r="A10" s="14"/>
      <c r="B10" s="15" t="s">
        <v>0</v>
      </c>
      <c r="C10" s="15" t="s">
        <v>72</v>
      </c>
      <c r="D10" s="16" t="s">
        <v>15</v>
      </c>
      <c r="E10" s="17" t="s">
        <v>16</v>
      </c>
    </row>
    <row r="11" spans="1:5" ht="15">
      <c r="A11" s="18"/>
      <c r="B11" s="7"/>
      <c r="C11" s="8" t="s">
        <v>14</v>
      </c>
      <c r="D11" s="9" t="s">
        <v>73</v>
      </c>
      <c r="E11" s="19">
        <v>0.12638888888888888</v>
      </c>
    </row>
    <row r="12" spans="1:5" ht="15.75" thickBot="1">
      <c r="A12" s="20"/>
      <c r="B12" s="21">
        <v>1</v>
      </c>
      <c r="C12" s="21">
        <v>2</v>
      </c>
      <c r="D12" s="22">
        <v>3</v>
      </c>
      <c r="E12" s="23">
        <v>4</v>
      </c>
    </row>
    <row r="13" spans="1:5" ht="15.75">
      <c r="A13" s="3"/>
      <c r="B13" s="24" t="s">
        <v>12</v>
      </c>
      <c r="C13" s="25">
        <f>SUM(C14:C35)</f>
        <v>1749714</v>
      </c>
      <c r="D13" s="25">
        <f>SUM(D14:D35)</f>
        <v>933135.75</v>
      </c>
      <c r="E13" s="26">
        <f aca="true" t="shared" si="0" ref="E13:E51">SUM(D13/C13)</f>
        <v>0.5333075862683845</v>
      </c>
    </row>
    <row r="14" spans="1:5" ht="15">
      <c r="A14" s="4"/>
      <c r="B14" s="10" t="s">
        <v>1</v>
      </c>
      <c r="C14" s="11">
        <v>1162622</v>
      </c>
      <c r="D14" s="11">
        <v>571854.38</v>
      </c>
      <c r="E14" s="74">
        <f t="shared" si="0"/>
        <v>0.4918661267376671</v>
      </c>
    </row>
    <row r="15" spans="1:5" ht="15">
      <c r="A15" s="4"/>
      <c r="B15" s="5" t="s">
        <v>2</v>
      </c>
      <c r="C15" s="11">
        <v>89750</v>
      </c>
      <c r="D15" s="11">
        <v>86475.51</v>
      </c>
      <c r="E15" s="74">
        <f t="shared" si="0"/>
        <v>0.9635154317548746</v>
      </c>
    </row>
    <row r="16" spans="1:5" ht="15">
      <c r="A16" s="4"/>
      <c r="B16" s="5" t="s">
        <v>5</v>
      </c>
      <c r="C16" s="11">
        <v>210128</v>
      </c>
      <c r="D16" s="11">
        <v>98482.23</v>
      </c>
      <c r="E16" s="74">
        <f t="shared" si="0"/>
        <v>0.4686773300083758</v>
      </c>
    </row>
    <row r="17" spans="1:5" ht="15">
      <c r="A17" s="4"/>
      <c r="B17" s="5" t="s">
        <v>17</v>
      </c>
      <c r="C17" s="11">
        <v>30164</v>
      </c>
      <c r="D17" s="11">
        <v>15739.88</v>
      </c>
      <c r="E17" s="74">
        <f t="shared" si="0"/>
        <v>0.5218101047606418</v>
      </c>
    </row>
    <row r="18" spans="1:5" ht="15">
      <c r="A18" s="4"/>
      <c r="B18" s="5" t="s">
        <v>3</v>
      </c>
      <c r="C18" s="11">
        <v>99945</v>
      </c>
      <c r="D18" s="11">
        <v>86197</v>
      </c>
      <c r="E18" s="74">
        <f t="shared" si="0"/>
        <v>0.8624443443894142</v>
      </c>
    </row>
    <row r="19" spans="1:5" ht="15">
      <c r="A19" s="4"/>
      <c r="B19" s="5" t="s">
        <v>42</v>
      </c>
      <c r="C19" s="11">
        <v>1000</v>
      </c>
      <c r="D19" s="11">
        <v>0</v>
      </c>
      <c r="E19" s="74">
        <f t="shared" si="0"/>
        <v>0</v>
      </c>
    </row>
    <row r="20" spans="1:5" ht="15">
      <c r="A20" s="4"/>
      <c r="B20" s="5" t="s">
        <v>18</v>
      </c>
      <c r="C20" s="11">
        <v>24105</v>
      </c>
      <c r="D20" s="11">
        <v>20220</v>
      </c>
      <c r="E20" s="74">
        <f t="shared" si="0"/>
        <v>0.8388301182327318</v>
      </c>
    </row>
    <row r="21" spans="1:5" ht="15">
      <c r="A21" s="4"/>
      <c r="B21" s="5" t="s">
        <v>7</v>
      </c>
      <c r="C21" s="11">
        <v>50000</v>
      </c>
      <c r="D21" s="11">
        <v>26773.36</v>
      </c>
      <c r="E21" s="74">
        <f t="shared" si="0"/>
        <v>0.5354672</v>
      </c>
    </row>
    <row r="22" spans="1:5" ht="15">
      <c r="A22" s="4"/>
      <c r="B22" s="5" t="s">
        <v>20</v>
      </c>
      <c r="C22" s="11">
        <v>2000</v>
      </c>
      <c r="D22" s="11">
        <v>1212</v>
      </c>
      <c r="E22" s="74">
        <f t="shared" si="0"/>
        <v>0.606</v>
      </c>
    </row>
    <row r="23" spans="1:5" ht="15">
      <c r="A23" s="4"/>
      <c r="B23" s="5" t="s">
        <v>6</v>
      </c>
      <c r="C23" s="11">
        <v>32000</v>
      </c>
      <c r="D23" s="11">
        <v>11831.75</v>
      </c>
      <c r="E23" s="74">
        <f t="shared" si="0"/>
        <v>0.3697421875</v>
      </c>
    </row>
    <row r="24" spans="1:5" ht="15">
      <c r="A24" s="4"/>
      <c r="B24" s="5" t="s">
        <v>9</v>
      </c>
      <c r="C24" s="11">
        <v>3000</v>
      </c>
      <c r="D24" s="11">
        <v>306.89</v>
      </c>
      <c r="E24" s="74">
        <f t="shared" si="0"/>
        <v>0.10229666666666666</v>
      </c>
    </row>
    <row r="25" spans="1:5" ht="15">
      <c r="A25" s="4"/>
      <c r="B25" s="5" t="s">
        <v>28</v>
      </c>
      <c r="C25" s="11">
        <v>2000</v>
      </c>
      <c r="D25" s="11">
        <v>40</v>
      </c>
      <c r="E25" s="74">
        <f t="shared" si="0"/>
        <v>0.02</v>
      </c>
    </row>
    <row r="26" spans="1:5" ht="15">
      <c r="A26" s="4"/>
      <c r="B26" s="5" t="s">
        <v>8</v>
      </c>
      <c r="C26" s="11">
        <v>21000</v>
      </c>
      <c r="D26" s="11">
        <v>7722.96</v>
      </c>
      <c r="E26" s="74">
        <f t="shared" si="0"/>
        <v>0.36776</v>
      </c>
    </row>
    <row r="27" spans="1:5" ht="15">
      <c r="A27" s="4"/>
      <c r="B27" s="5" t="s">
        <v>29</v>
      </c>
      <c r="C27" s="11">
        <v>2000</v>
      </c>
      <c r="D27" s="11">
        <v>980.88</v>
      </c>
      <c r="E27" s="74">
        <f t="shared" si="0"/>
        <v>0.49044</v>
      </c>
    </row>
    <row r="28" spans="1:5" ht="15">
      <c r="A28" s="4"/>
      <c r="B28" s="5" t="s">
        <v>30</v>
      </c>
      <c r="C28" s="11"/>
      <c r="D28" s="11"/>
      <c r="E28" s="74"/>
    </row>
    <row r="29" spans="1:5" ht="15">
      <c r="A29" s="4"/>
      <c r="B29" s="5" t="s">
        <v>31</v>
      </c>
      <c r="C29" s="11">
        <v>4000</v>
      </c>
      <c r="D29" s="11">
        <v>1341.31</v>
      </c>
      <c r="E29" s="74">
        <f t="shared" si="0"/>
        <v>0.3353275</v>
      </c>
    </row>
    <row r="30" spans="1:5" ht="15">
      <c r="A30" s="4"/>
      <c r="B30" s="5" t="s">
        <v>19</v>
      </c>
      <c r="C30" s="11">
        <v>2000</v>
      </c>
      <c r="D30" s="11">
        <v>672.82</v>
      </c>
      <c r="E30" s="74">
        <f t="shared" si="0"/>
        <v>0.33641000000000004</v>
      </c>
    </row>
    <row r="31" spans="1:5" ht="15">
      <c r="A31" s="4"/>
      <c r="B31" s="5" t="s">
        <v>10</v>
      </c>
      <c r="C31" s="11">
        <v>3000</v>
      </c>
      <c r="D31" s="11">
        <v>897</v>
      </c>
      <c r="E31" s="74">
        <f t="shared" si="0"/>
        <v>0.299</v>
      </c>
    </row>
    <row r="32" spans="1:5" ht="15">
      <c r="A32" s="4"/>
      <c r="B32" s="5" t="s">
        <v>32</v>
      </c>
      <c r="C32" s="11">
        <v>3000</v>
      </c>
      <c r="D32" s="11">
        <v>599.55</v>
      </c>
      <c r="E32" s="74">
        <f t="shared" si="0"/>
        <v>0.19984999999999997</v>
      </c>
    </row>
    <row r="33" spans="1:5" ht="15">
      <c r="A33" s="4"/>
      <c r="B33" s="5" t="s">
        <v>33</v>
      </c>
      <c r="C33" s="11">
        <v>1000</v>
      </c>
      <c r="D33" s="11">
        <v>554.69</v>
      </c>
      <c r="E33" s="74">
        <f t="shared" si="0"/>
        <v>0.55469</v>
      </c>
    </row>
    <row r="34" spans="1:5" ht="15">
      <c r="A34" s="4"/>
      <c r="B34" s="5" t="s">
        <v>44</v>
      </c>
      <c r="C34" s="11">
        <v>5000</v>
      </c>
      <c r="D34" s="11">
        <v>1233.54</v>
      </c>
      <c r="E34" s="74">
        <f t="shared" si="0"/>
        <v>0.24670799999999998</v>
      </c>
    </row>
    <row r="35" spans="1:5" ht="15">
      <c r="A35" s="1"/>
      <c r="B35" s="2" t="s">
        <v>21</v>
      </c>
      <c r="C35" s="12">
        <v>2000</v>
      </c>
      <c r="D35" s="12">
        <v>0</v>
      </c>
      <c r="E35" s="74">
        <f t="shared" si="0"/>
        <v>0</v>
      </c>
    </row>
    <row r="36" spans="1:5" ht="15.75">
      <c r="A36" s="3"/>
      <c r="B36" s="24" t="s">
        <v>13</v>
      </c>
      <c r="C36" s="25">
        <f>SUM(C37:C57)</f>
        <v>1328328</v>
      </c>
      <c r="D36" s="25">
        <f>SUM(D37:D57)</f>
        <v>724585.53</v>
      </c>
      <c r="E36" s="67">
        <f t="shared" si="0"/>
        <v>0.5454869053426563</v>
      </c>
    </row>
    <row r="37" spans="1:5" ht="15">
      <c r="A37" s="4"/>
      <c r="B37" s="10" t="s">
        <v>1</v>
      </c>
      <c r="C37" s="11">
        <v>890703</v>
      </c>
      <c r="D37" s="11">
        <v>448756.91</v>
      </c>
      <c r="E37" s="74">
        <f t="shared" si="0"/>
        <v>0.5038232834064778</v>
      </c>
    </row>
    <row r="38" spans="1:5" ht="15">
      <c r="A38" s="4"/>
      <c r="B38" s="5" t="s">
        <v>2</v>
      </c>
      <c r="C38" s="11">
        <v>69865</v>
      </c>
      <c r="D38" s="11">
        <v>69129.51</v>
      </c>
      <c r="E38" s="74">
        <f t="shared" si="0"/>
        <v>0.9894726973448793</v>
      </c>
    </row>
    <row r="39" spans="1:5" ht="15">
      <c r="A39" s="4"/>
      <c r="B39" s="5" t="s">
        <v>5</v>
      </c>
      <c r="C39" s="11">
        <v>163627</v>
      </c>
      <c r="D39" s="11">
        <v>77487.33</v>
      </c>
      <c r="E39" s="74">
        <f t="shared" si="0"/>
        <v>0.47356078153361</v>
      </c>
    </row>
    <row r="40" spans="1:5" ht="15">
      <c r="A40" s="4"/>
      <c r="B40" s="5" t="s">
        <v>17</v>
      </c>
      <c r="C40" s="11">
        <v>23451</v>
      </c>
      <c r="D40" s="11">
        <v>12385.51</v>
      </c>
      <c r="E40" s="74">
        <f t="shared" si="0"/>
        <v>0.5281442155984819</v>
      </c>
    </row>
    <row r="41" spans="1:5" ht="15">
      <c r="A41" s="4"/>
      <c r="B41" s="5" t="s">
        <v>3</v>
      </c>
      <c r="C41" s="11">
        <v>69582</v>
      </c>
      <c r="D41" s="11">
        <v>69582</v>
      </c>
      <c r="E41" s="74">
        <f t="shared" si="0"/>
        <v>1</v>
      </c>
    </row>
    <row r="42" spans="1:5" ht="15">
      <c r="A42" s="4"/>
      <c r="B42" s="5" t="s">
        <v>18</v>
      </c>
      <c r="C42" s="11">
        <v>8950</v>
      </c>
      <c r="D42" s="11">
        <v>8941.8</v>
      </c>
      <c r="E42" s="74">
        <f t="shared" si="0"/>
        <v>0.9990837988826815</v>
      </c>
    </row>
    <row r="43" spans="1:5" ht="15">
      <c r="A43" s="4"/>
      <c r="B43" s="5" t="s">
        <v>7</v>
      </c>
      <c r="C43" s="11">
        <v>44571</v>
      </c>
      <c r="D43" s="11">
        <v>9449.28</v>
      </c>
      <c r="E43" s="74">
        <f t="shared" si="0"/>
        <v>0.21200511543380227</v>
      </c>
    </row>
    <row r="44" spans="1:5" ht="15">
      <c r="A44" s="4"/>
      <c r="B44" s="5" t="s">
        <v>20</v>
      </c>
      <c r="C44" s="11">
        <v>2200</v>
      </c>
      <c r="D44" s="11">
        <v>103.38</v>
      </c>
      <c r="E44" s="74">
        <f t="shared" si="0"/>
        <v>0.04699090909090909</v>
      </c>
    </row>
    <row r="45" spans="1:5" ht="15">
      <c r="A45" s="4"/>
      <c r="B45" s="5" t="s">
        <v>6</v>
      </c>
      <c r="C45" s="11">
        <v>19246</v>
      </c>
      <c r="D45" s="11">
        <v>8939.77</v>
      </c>
      <c r="E45" s="74">
        <f t="shared" si="0"/>
        <v>0.4645001558765458</v>
      </c>
    </row>
    <row r="46" spans="1:5" ht="15">
      <c r="A46" s="4"/>
      <c r="B46" s="5" t="s">
        <v>9</v>
      </c>
      <c r="C46" s="11">
        <v>8000</v>
      </c>
      <c r="D46" s="11">
        <v>7494.72</v>
      </c>
      <c r="E46" s="74">
        <f t="shared" si="0"/>
        <v>0.93684</v>
      </c>
    </row>
    <row r="47" spans="1:5" ht="15">
      <c r="A47" s="4"/>
      <c r="B47" s="5" t="s">
        <v>28</v>
      </c>
      <c r="C47" s="11">
        <v>1400</v>
      </c>
      <c r="D47" s="11">
        <v>325</v>
      </c>
      <c r="E47" s="74">
        <f t="shared" si="0"/>
        <v>0.23214285714285715</v>
      </c>
    </row>
    <row r="48" spans="1:5" ht="15">
      <c r="A48" s="4"/>
      <c r="B48" s="5" t="s">
        <v>8</v>
      </c>
      <c r="C48" s="11">
        <v>10400</v>
      </c>
      <c r="D48" s="11">
        <v>5709.11</v>
      </c>
      <c r="E48" s="74">
        <f t="shared" si="0"/>
        <v>0.5489528846153846</v>
      </c>
    </row>
    <row r="49" spans="1:5" ht="15">
      <c r="A49" s="4"/>
      <c r="B49" s="5" t="s">
        <v>29</v>
      </c>
      <c r="C49" s="11">
        <v>840</v>
      </c>
      <c r="D49" s="11">
        <v>7.32</v>
      </c>
      <c r="E49" s="74">
        <f t="shared" si="0"/>
        <v>0.008714285714285714</v>
      </c>
    </row>
    <row r="50" spans="1:5" ht="15">
      <c r="A50" s="4"/>
      <c r="B50" s="5" t="s">
        <v>30</v>
      </c>
      <c r="C50" s="11"/>
      <c r="D50" s="11"/>
      <c r="E50" s="74"/>
    </row>
    <row r="51" spans="1:5" ht="15">
      <c r="A51" s="4"/>
      <c r="B51" s="5" t="s">
        <v>31</v>
      </c>
      <c r="C51" s="11">
        <v>3900</v>
      </c>
      <c r="D51" s="11">
        <v>1605.05</v>
      </c>
      <c r="E51" s="74">
        <f t="shared" si="0"/>
        <v>0.41155128205128205</v>
      </c>
    </row>
    <row r="52" spans="1:5" ht="15">
      <c r="A52" s="4"/>
      <c r="B52" s="5" t="s">
        <v>19</v>
      </c>
      <c r="C52" s="11">
        <v>700</v>
      </c>
      <c r="D52" s="11">
        <v>142.2</v>
      </c>
      <c r="E52" s="74">
        <f aca="true" t="shared" si="1" ref="E52:E72">SUM(D52/C52)</f>
        <v>0.20314285714285713</v>
      </c>
    </row>
    <row r="53" spans="1:5" ht="15">
      <c r="A53" s="4"/>
      <c r="B53" s="5" t="s">
        <v>10</v>
      </c>
      <c r="C53" s="11">
        <v>1400</v>
      </c>
      <c r="D53" s="11">
        <v>913</v>
      </c>
      <c r="E53" s="74">
        <f t="shared" si="1"/>
        <v>0.6521428571428571</v>
      </c>
    </row>
    <row r="54" spans="1:5" ht="15">
      <c r="A54" s="4"/>
      <c r="B54" s="5" t="s">
        <v>32</v>
      </c>
      <c r="C54" s="11">
        <v>1800</v>
      </c>
      <c r="D54" s="11">
        <v>29.55</v>
      </c>
      <c r="E54" s="74">
        <f t="shared" si="1"/>
        <v>0.016416666666666666</v>
      </c>
    </row>
    <row r="55" spans="1:5" ht="15">
      <c r="A55" s="4"/>
      <c r="B55" s="5" t="s">
        <v>33</v>
      </c>
      <c r="C55" s="11">
        <v>400</v>
      </c>
      <c r="D55" s="11">
        <v>154.09</v>
      </c>
      <c r="E55" s="74">
        <f t="shared" si="1"/>
        <v>0.385225</v>
      </c>
    </row>
    <row r="56" spans="1:5" ht="15">
      <c r="A56" s="4"/>
      <c r="B56" s="5" t="s">
        <v>44</v>
      </c>
      <c r="C56" s="11">
        <v>1354</v>
      </c>
      <c r="D56" s="11">
        <v>1354</v>
      </c>
      <c r="E56" s="74">
        <f t="shared" si="1"/>
        <v>1</v>
      </c>
    </row>
    <row r="57" spans="1:5" ht="15">
      <c r="A57" s="1"/>
      <c r="B57" s="2" t="s">
        <v>21</v>
      </c>
      <c r="C57" s="12">
        <v>5939</v>
      </c>
      <c r="D57" s="12">
        <v>2076</v>
      </c>
      <c r="E57" s="76">
        <f t="shared" si="1"/>
        <v>0.34955379693551103</v>
      </c>
    </row>
    <row r="58" spans="1:5" ht="15.75">
      <c r="A58" s="3"/>
      <c r="B58" s="24" t="s">
        <v>11</v>
      </c>
      <c r="C58" s="25">
        <f>SUM(C59:C79)</f>
        <v>3536818</v>
      </c>
      <c r="D58" s="25">
        <f>SUM(D59:D79)</f>
        <v>1846411.7999999996</v>
      </c>
      <c r="E58" s="67">
        <f t="shared" si="1"/>
        <v>0.522054513407249</v>
      </c>
    </row>
    <row r="59" spans="1:5" ht="15">
      <c r="A59" s="4"/>
      <c r="B59" s="10" t="s">
        <v>1</v>
      </c>
      <c r="C59" s="11">
        <v>2461344</v>
      </c>
      <c r="D59" s="11">
        <v>1185136.87</v>
      </c>
      <c r="E59" s="74">
        <f t="shared" si="1"/>
        <v>0.4814998919289624</v>
      </c>
    </row>
    <row r="60" spans="1:5" ht="15">
      <c r="A60" s="4"/>
      <c r="B60" s="5" t="s">
        <v>2</v>
      </c>
      <c r="C60" s="11">
        <v>168485</v>
      </c>
      <c r="D60" s="11">
        <v>168485.17</v>
      </c>
      <c r="E60" s="74">
        <f t="shared" si="1"/>
        <v>1.0000010089918985</v>
      </c>
    </row>
    <row r="61" spans="1:5" ht="15">
      <c r="A61" s="4"/>
      <c r="B61" s="5" t="s">
        <v>5</v>
      </c>
      <c r="C61" s="11">
        <v>442457</v>
      </c>
      <c r="D61" s="11">
        <v>201628.66</v>
      </c>
      <c r="E61" s="74">
        <f t="shared" si="1"/>
        <v>0.45570227163317567</v>
      </c>
    </row>
    <row r="62" spans="1:5" ht="15">
      <c r="A62" s="4"/>
      <c r="B62" s="5" t="s">
        <v>17</v>
      </c>
      <c r="C62" s="11">
        <v>63562</v>
      </c>
      <c r="D62" s="11">
        <v>32456.64</v>
      </c>
      <c r="E62" s="74">
        <f t="shared" si="1"/>
        <v>0.5106296214719487</v>
      </c>
    </row>
    <row r="63" spans="1:5" ht="15">
      <c r="A63" s="4"/>
      <c r="B63" s="5" t="s">
        <v>3</v>
      </c>
      <c r="C63" s="11">
        <v>184338</v>
      </c>
      <c r="D63" s="11">
        <v>146334.5</v>
      </c>
      <c r="E63" s="74">
        <f t="shared" si="1"/>
        <v>0.7938379498529875</v>
      </c>
    </row>
    <row r="64" spans="1:5" ht="15">
      <c r="A64" s="4"/>
      <c r="B64" s="5" t="s">
        <v>18</v>
      </c>
      <c r="C64" s="11">
        <v>20940</v>
      </c>
      <c r="D64" s="11">
        <v>19829.14</v>
      </c>
      <c r="E64" s="74">
        <f t="shared" si="1"/>
        <v>0.9469503342884431</v>
      </c>
    </row>
    <row r="65" spans="1:5" ht="15">
      <c r="A65" s="4"/>
      <c r="B65" s="5" t="s">
        <v>7</v>
      </c>
      <c r="C65" s="11">
        <v>24900</v>
      </c>
      <c r="D65" s="11">
        <v>9984.04</v>
      </c>
      <c r="E65" s="74">
        <f t="shared" si="1"/>
        <v>0.40096546184738957</v>
      </c>
    </row>
    <row r="66" spans="1:5" ht="15">
      <c r="A66" s="4"/>
      <c r="B66" s="5" t="s">
        <v>20</v>
      </c>
      <c r="C66" s="11">
        <v>1000</v>
      </c>
      <c r="D66" s="11">
        <v>433.16</v>
      </c>
      <c r="E66" s="74">
        <f t="shared" si="1"/>
        <v>0.43316000000000004</v>
      </c>
    </row>
    <row r="67" spans="1:5" ht="15">
      <c r="A67" s="4"/>
      <c r="B67" s="5" t="s">
        <v>6</v>
      </c>
      <c r="C67" s="11">
        <v>92059</v>
      </c>
      <c r="D67" s="11">
        <v>39535</v>
      </c>
      <c r="E67" s="74">
        <f t="shared" si="1"/>
        <v>0.42945285088910373</v>
      </c>
    </row>
    <row r="68" spans="1:5" ht="15">
      <c r="A68" s="4"/>
      <c r="B68" s="5" t="s">
        <v>9</v>
      </c>
      <c r="C68" s="11">
        <v>26000</v>
      </c>
      <c r="D68" s="11">
        <v>24577.86</v>
      </c>
      <c r="E68" s="74">
        <f t="shared" si="1"/>
        <v>0.9453023076923077</v>
      </c>
    </row>
    <row r="69" spans="1:5" ht="15">
      <c r="A69" s="4"/>
      <c r="B69" s="5" t="s">
        <v>28</v>
      </c>
      <c r="C69" s="11">
        <v>2900</v>
      </c>
      <c r="D69" s="11">
        <v>340</v>
      </c>
      <c r="E69" s="74">
        <f t="shared" si="1"/>
        <v>0.11724137931034483</v>
      </c>
    </row>
    <row r="70" spans="1:5" ht="15">
      <c r="A70" s="4"/>
      <c r="B70" s="5" t="s">
        <v>8</v>
      </c>
      <c r="C70" s="11">
        <v>28542</v>
      </c>
      <c r="D70" s="11">
        <v>10647.56</v>
      </c>
      <c r="E70" s="74">
        <f t="shared" si="1"/>
        <v>0.37304884030551466</v>
      </c>
    </row>
    <row r="71" spans="1:5" ht="15">
      <c r="A71" s="4"/>
      <c r="B71" s="5" t="s">
        <v>29</v>
      </c>
      <c r="C71" s="11">
        <v>1716</v>
      </c>
      <c r="D71" s="11">
        <v>1323.7</v>
      </c>
      <c r="E71" s="74">
        <f t="shared" si="1"/>
        <v>0.7713869463869464</v>
      </c>
    </row>
    <row r="72" spans="1:5" ht="15">
      <c r="A72" s="4"/>
      <c r="B72" s="5" t="s">
        <v>30</v>
      </c>
      <c r="C72" s="11">
        <v>5200</v>
      </c>
      <c r="D72" s="11">
        <v>2487.18</v>
      </c>
      <c r="E72" s="74">
        <f t="shared" si="1"/>
        <v>0.47830384615384614</v>
      </c>
    </row>
    <row r="73" spans="1:5" ht="14.25">
      <c r="A73" s="4"/>
      <c r="B73" s="5" t="s">
        <v>31</v>
      </c>
      <c r="C73" s="11"/>
      <c r="D73" s="11"/>
      <c r="E73" s="13"/>
    </row>
    <row r="74" spans="1:5" ht="15">
      <c r="A74" s="4"/>
      <c r="B74" s="5" t="s">
        <v>19</v>
      </c>
      <c r="C74" s="11">
        <v>1000</v>
      </c>
      <c r="D74" s="11">
        <v>132.5</v>
      </c>
      <c r="E74" s="74">
        <f aca="true" t="shared" si="2" ref="E74:E92">SUM(D74/C74)</f>
        <v>0.1325</v>
      </c>
    </row>
    <row r="75" spans="1:5" ht="15">
      <c r="A75" s="4"/>
      <c r="B75" s="5" t="s">
        <v>10</v>
      </c>
      <c r="C75" s="11">
        <v>450</v>
      </c>
      <c r="D75" s="11">
        <v>326.4</v>
      </c>
      <c r="E75" s="74">
        <f t="shared" si="2"/>
        <v>0.7253333333333333</v>
      </c>
    </row>
    <row r="76" spans="1:5" ht="15">
      <c r="A76" s="4"/>
      <c r="B76" s="5" t="s">
        <v>32</v>
      </c>
      <c r="C76" s="11">
        <v>2000</v>
      </c>
      <c r="D76" s="11">
        <v>880</v>
      </c>
      <c r="E76" s="74">
        <f t="shared" si="2"/>
        <v>0.44</v>
      </c>
    </row>
    <row r="77" spans="1:5" ht="15">
      <c r="A77" s="4"/>
      <c r="B77" s="5" t="s">
        <v>33</v>
      </c>
      <c r="C77" s="11">
        <v>1800</v>
      </c>
      <c r="D77" s="11">
        <v>131.92</v>
      </c>
      <c r="E77" s="74">
        <f t="shared" si="2"/>
        <v>0.07328888888888888</v>
      </c>
    </row>
    <row r="78" spans="1:5" ht="15">
      <c r="A78" s="4"/>
      <c r="B78" s="5" t="s">
        <v>44</v>
      </c>
      <c r="C78" s="11">
        <v>2000</v>
      </c>
      <c r="D78" s="11">
        <v>813.75</v>
      </c>
      <c r="E78" s="74">
        <f t="shared" si="2"/>
        <v>0.406875</v>
      </c>
    </row>
    <row r="79" spans="1:5" ht="15">
      <c r="A79" s="1"/>
      <c r="B79" s="2" t="s">
        <v>21</v>
      </c>
      <c r="C79" s="12">
        <v>6125</v>
      </c>
      <c r="D79" s="12">
        <v>927.75</v>
      </c>
      <c r="E79" s="76">
        <f t="shared" si="2"/>
        <v>0.15146938775510205</v>
      </c>
    </row>
    <row r="80" spans="1:5" ht="15.75">
      <c r="A80" s="3"/>
      <c r="B80" s="24" t="s">
        <v>22</v>
      </c>
      <c r="C80" s="25">
        <f>SUM(C101+C111)</f>
        <v>676340</v>
      </c>
      <c r="D80" s="25">
        <f>SUM(D101+D111)</f>
        <v>359330.60000000003</v>
      </c>
      <c r="E80" s="26">
        <f t="shared" si="2"/>
        <v>0.5312869266936748</v>
      </c>
    </row>
    <row r="81" spans="1:5" ht="15">
      <c r="A81" s="4"/>
      <c r="B81" s="10" t="s">
        <v>1</v>
      </c>
      <c r="C81" s="11">
        <v>424039</v>
      </c>
      <c r="D81" s="11">
        <v>211146.22</v>
      </c>
      <c r="E81" s="74">
        <f t="shared" si="2"/>
        <v>0.4979405667874889</v>
      </c>
    </row>
    <row r="82" spans="1:5" ht="15">
      <c r="A82" s="4"/>
      <c r="B82" s="5" t="s">
        <v>2</v>
      </c>
      <c r="C82" s="11">
        <v>31131</v>
      </c>
      <c r="D82" s="11">
        <v>30080.47</v>
      </c>
      <c r="E82" s="74">
        <f t="shared" si="2"/>
        <v>0.9662545372779545</v>
      </c>
    </row>
    <row r="83" spans="1:5" ht="15">
      <c r="A83" s="4"/>
      <c r="B83" s="5" t="s">
        <v>5</v>
      </c>
      <c r="C83" s="11">
        <v>83194</v>
      </c>
      <c r="D83" s="11">
        <v>38041.44</v>
      </c>
      <c r="E83" s="74">
        <f t="shared" si="2"/>
        <v>0.4572618217659928</v>
      </c>
    </row>
    <row r="84" spans="1:5" ht="15">
      <c r="A84" s="4"/>
      <c r="B84" s="5" t="s">
        <v>17</v>
      </c>
      <c r="C84" s="11">
        <v>11928</v>
      </c>
      <c r="D84" s="11">
        <v>6116.16</v>
      </c>
      <c r="E84" s="74">
        <f t="shared" si="2"/>
        <v>0.5127565392354124</v>
      </c>
    </row>
    <row r="85" spans="1:5" ht="15">
      <c r="A85" s="4"/>
      <c r="B85" s="5" t="s">
        <v>3</v>
      </c>
      <c r="C85" s="11">
        <v>30355</v>
      </c>
      <c r="D85" s="11">
        <v>24221</v>
      </c>
      <c r="E85" s="74">
        <f t="shared" si="2"/>
        <v>0.7979245593806622</v>
      </c>
    </row>
    <row r="86" spans="1:5" ht="15">
      <c r="A86" s="4"/>
      <c r="B86" s="5" t="s">
        <v>18</v>
      </c>
      <c r="C86" s="11">
        <v>3225</v>
      </c>
      <c r="D86" s="11">
        <v>2935</v>
      </c>
      <c r="E86" s="74">
        <f t="shared" si="2"/>
        <v>0.9100775193798449</v>
      </c>
    </row>
    <row r="87" spans="1:5" ht="15">
      <c r="A87" s="4"/>
      <c r="B87" s="5" t="s">
        <v>7</v>
      </c>
      <c r="C87" s="11">
        <v>12900</v>
      </c>
      <c r="D87" s="11">
        <v>4175.09</v>
      </c>
      <c r="E87" s="74">
        <f t="shared" si="2"/>
        <v>0.32365038759689924</v>
      </c>
    </row>
    <row r="88" spans="1:5" ht="15">
      <c r="A88" s="4"/>
      <c r="B88" s="5" t="s">
        <v>6</v>
      </c>
      <c r="C88" s="11">
        <v>5500</v>
      </c>
      <c r="D88" s="11">
        <v>1544.71</v>
      </c>
      <c r="E88" s="74">
        <f t="shared" si="2"/>
        <v>0.2808563636363636</v>
      </c>
    </row>
    <row r="89" spans="1:5" ht="15">
      <c r="A89" s="4"/>
      <c r="B89" s="5" t="s">
        <v>9</v>
      </c>
      <c r="C89" s="11">
        <v>1000</v>
      </c>
      <c r="D89" s="11">
        <v>0</v>
      </c>
      <c r="E89" s="74">
        <f t="shared" si="2"/>
        <v>0</v>
      </c>
    </row>
    <row r="90" spans="1:5" ht="15">
      <c r="A90" s="4"/>
      <c r="B90" s="5" t="s">
        <v>28</v>
      </c>
      <c r="C90" s="11">
        <v>800</v>
      </c>
      <c r="D90" s="11">
        <v>0</v>
      </c>
      <c r="E90" s="74">
        <f t="shared" si="2"/>
        <v>0</v>
      </c>
    </row>
    <row r="91" spans="1:5" ht="15">
      <c r="A91" s="4"/>
      <c r="B91" s="5" t="s">
        <v>8</v>
      </c>
      <c r="C91" s="11">
        <v>10900</v>
      </c>
      <c r="D91" s="11">
        <v>6624.22</v>
      </c>
      <c r="E91" s="74">
        <f t="shared" si="2"/>
        <v>0.6077266055045871</v>
      </c>
    </row>
    <row r="92" spans="1:5" ht="15">
      <c r="A92" s="4"/>
      <c r="B92" s="5" t="s">
        <v>30</v>
      </c>
      <c r="C92" s="11">
        <v>3500</v>
      </c>
      <c r="D92" s="11">
        <v>1751.74</v>
      </c>
      <c r="E92" s="74">
        <f t="shared" si="2"/>
        <v>0.5004971428571429</v>
      </c>
    </row>
    <row r="93" spans="1:5" ht="14.25">
      <c r="A93" s="4"/>
      <c r="B93" s="5" t="s">
        <v>31</v>
      </c>
      <c r="C93" s="11"/>
      <c r="D93" s="11"/>
      <c r="E93" s="13"/>
    </row>
    <row r="94" spans="1:5" ht="15">
      <c r="A94" s="4"/>
      <c r="B94" s="5" t="s">
        <v>19</v>
      </c>
      <c r="C94" s="11">
        <v>2800</v>
      </c>
      <c r="D94" s="11">
        <v>1309.01</v>
      </c>
      <c r="E94" s="74">
        <f aca="true" t="shared" si="3" ref="E94:E101">SUM(D94/C94)</f>
        <v>0.4675035714285714</v>
      </c>
    </row>
    <row r="95" spans="1:5" ht="15">
      <c r="A95" s="4"/>
      <c r="B95" s="5" t="s">
        <v>54</v>
      </c>
      <c r="C95" s="11">
        <v>1077</v>
      </c>
      <c r="D95" s="11">
        <v>1076.4</v>
      </c>
      <c r="E95" s="74">
        <f t="shared" si="3"/>
        <v>0.9994428969359332</v>
      </c>
    </row>
    <row r="96" spans="1:5" ht="15">
      <c r="A96" s="4"/>
      <c r="B96" s="5" t="s">
        <v>10</v>
      </c>
      <c r="C96" s="11">
        <v>500</v>
      </c>
      <c r="D96" s="11">
        <v>475</v>
      </c>
      <c r="E96" s="74">
        <f t="shared" si="3"/>
        <v>0.95</v>
      </c>
    </row>
    <row r="97" spans="1:5" ht="15">
      <c r="A97" s="4"/>
      <c r="B97" s="5" t="s">
        <v>32</v>
      </c>
      <c r="C97" s="11">
        <v>1000</v>
      </c>
      <c r="D97" s="11">
        <v>0</v>
      </c>
      <c r="E97" s="74">
        <f t="shared" si="3"/>
        <v>0</v>
      </c>
    </row>
    <row r="98" spans="1:5" ht="15">
      <c r="A98" s="4"/>
      <c r="B98" s="5" t="s">
        <v>33</v>
      </c>
      <c r="C98" s="11">
        <v>1500</v>
      </c>
      <c r="D98" s="11">
        <v>0</v>
      </c>
      <c r="E98" s="74">
        <f t="shared" si="3"/>
        <v>0</v>
      </c>
    </row>
    <row r="99" spans="1:5" ht="15">
      <c r="A99" s="4"/>
      <c r="B99" s="5" t="s">
        <v>63</v>
      </c>
      <c r="C99" s="11">
        <v>1500</v>
      </c>
      <c r="D99" s="11">
        <v>1431.1</v>
      </c>
      <c r="E99" s="74">
        <f t="shared" si="3"/>
        <v>0.9540666666666666</v>
      </c>
    </row>
    <row r="100" spans="1:5" ht="15">
      <c r="A100" s="4"/>
      <c r="B100" s="5" t="s">
        <v>21</v>
      </c>
      <c r="C100" s="11">
        <v>36024</v>
      </c>
      <c r="D100" s="11">
        <v>15239.4</v>
      </c>
      <c r="E100" s="74">
        <f t="shared" si="3"/>
        <v>0.42303464357095266</v>
      </c>
    </row>
    <row r="101" spans="1:5" ht="15.75">
      <c r="A101" s="4"/>
      <c r="B101" s="60" t="s">
        <v>41</v>
      </c>
      <c r="C101" s="59">
        <f>SUM(C81:C100)</f>
        <v>662873</v>
      </c>
      <c r="D101" s="59">
        <f>SUM(D81:D100)</f>
        <v>346166.96</v>
      </c>
      <c r="E101" s="73">
        <f t="shared" si="3"/>
        <v>0.5222221451167871</v>
      </c>
    </row>
    <row r="102" spans="1:5" ht="15">
      <c r="A102" s="4"/>
      <c r="B102" s="60" t="s">
        <v>62</v>
      </c>
      <c r="C102" s="59"/>
      <c r="D102" s="59"/>
      <c r="E102" s="61"/>
    </row>
    <row r="103" spans="1:5" ht="15">
      <c r="A103" s="4"/>
      <c r="B103" s="5" t="s">
        <v>4</v>
      </c>
      <c r="C103" s="11">
        <v>4947</v>
      </c>
      <c r="D103" s="11">
        <v>4943.17</v>
      </c>
      <c r="E103" s="74">
        <f>SUM(D103/C103)</f>
        <v>0.9992257934101476</v>
      </c>
    </row>
    <row r="104" spans="1:5" ht="15">
      <c r="A104" s="4"/>
      <c r="B104" s="5" t="s">
        <v>5</v>
      </c>
      <c r="C104" s="11">
        <v>732</v>
      </c>
      <c r="D104" s="11">
        <v>723.75</v>
      </c>
      <c r="E104" s="74">
        <f>SUM(D104/C104)</f>
        <v>0.9887295081967213</v>
      </c>
    </row>
    <row r="105" spans="1:5" ht="15">
      <c r="A105" s="4"/>
      <c r="B105" s="5" t="s">
        <v>17</v>
      </c>
      <c r="C105" s="11">
        <v>80</v>
      </c>
      <c r="D105" s="11">
        <v>74.4</v>
      </c>
      <c r="E105" s="74">
        <f>SUM(D105/C105)</f>
        <v>0.93</v>
      </c>
    </row>
    <row r="106" spans="1:5" ht="15">
      <c r="A106" s="4"/>
      <c r="B106" s="5" t="s">
        <v>7</v>
      </c>
      <c r="C106" s="11">
        <v>3600</v>
      </c>
      <c r="D106" s="11">
        <v>3487.19</v>
      </c>
      <c r="E106" s="74">
        <f>SUM(D106/C106)</f>
        <v>0.9686638888888889</v>
      </c>
    </row>
    <row r="107" spans="1:5" ht="15">
      <c r="A107" s="4"/>
      <c r="B107" s="5" t="s">
        <v>8</v>
      </c>
      <c r="C107" s="11">
        <v>3129</v>
      </c>
      <c r="D107" s="11">
        <v>3027.47</v>
      </c>
      <c r="E107" s="74">
        <f>SUM(D107/C107)</f>
        <v>0.9675519335250878</v>
      </c>
    </row>
    <row r="108" spans="1:5" ht="15">
      <c r="A108" s="4"/>
      <c r="B108" s="5" t="s">
        <v>19</v>
      </c>
      <c r="C108" s="11">
        <v>95</v>
      </c>
      <c r="D108" s="11">
        <v>89.6</v>
      </c>
      <c r="E108" s="74">
        <f aca="true" t="shared" si="4" ref="E108:E127">SUM(D108/C108)</f>
        <v>0.9431578947368421</v>
      </c>
    </row>
    <row r="109" spans="1:5" ht="15">
      <c r="A109" s="4"/>
      <c r="B109" s="5" t="s">
        <v>33</v>
      </c>
      <c r="C109" s="11">
        <v>283</v>
      </c>
      <c r="D109" s="11">
        <v>277.66</v>
      </c>
      <c r="E109" s="74">
        <f t="shared" si="4"/>
        <v>0.98113074204947</v>
      </c>
    </row>
    <row r="110" spans="1:5" ht="15">
      <c r="A110" s="4"/>
      <c r="B110" s="5" t="s">
        <v>44</v>
      </c>
      <c r="C110" s="11">
        <v>601</v>
      </c>
      <c r="D110" s="11">
        <v>540.4</v>
      </c>
      <c r="E110" s="74">
        <f t="shared" si="4"/>
        <v>0.8991680532445923</v>
      </c>
    </row>
    <row r="111" spans="1:5" ht="15.75">
      <c r="A111" s="1"/>
      <c r="B111" s="62" t="s">
        <v>41</v>
      </c>
      <c r="C111" s="63">
        <f>SUM(C103:C110)</f>
        <v>13467</v>
      </c>
      <c r="D111" s="63">
        <f>SUM(D103:D110)</f>
        <v>13163.64</v>
      </c>
      <c r="E111" s="73">
        <f t="shared" si="4"/>
        <v>0.9774738249053241</v>
      </c>
    </row>
    <row r="112" spans="1:5" ht="15.75">
      <c r="A112" s="3"/>
      <c r="B112" s="24" t="s">
        <v>34</v>
      </c>
      <c r="C112" s="25">
        <f>SUM(C135+C144)</f>
        <v>999193</v>
      </c>
      <c r="D112" s="25">
        <f>SUM(D135+D144)</f>
        <v>502578.24</v>
      </c>
      <c r="E112" s="67">
        <f t="shared" si="4"/>
        <v>0.5029841482076035</v>
      </c>
    </row>
    <row r="113" spans="1:5" ht="15">
      <c r="A113" s="4"/>
      <c r="B113" s="10" t="s">
        <v>1</v>
      </c>
      <c r="C113" s="11">
        <v>607281</v>
      </c>
      <c r="D113" s="11">
        <v>287899.76</v>
      </c>
      <c r="E113" s="74">
        <f t="shared" si="4"/>
        <v>0.47407997286264514</v>
      </c>
    </row>
    <row r="114" spans="1:5" ht="15">
      <c r="A114" s="4"/>
      <c r="B114" s="5" t="s">
        <v>2</v>
      </c>
      <c r="C114" s="11">
        <v>40959</v>
      </c>
      <c r="D114" s="11">
        <v>40938</v>
      </c>
      <c r="E114" s="74">
        <f t="shared" si="4"/>
        <v>0.999487292170219</v>
      </c>
    </row>
    <row r="115" spans="1:5" ht="15">
      <c r="A115" s="4"/>
      <c r="B115" s="5" t="s">
        <v>4</v>
      </c>
      <c r="C115" s="11">
        <v>6200</v>
      </c>
      <c r="D115" s="11">
        <v>1200</v>
      </c>
      <c r="E115" s="74">
        <f t="shared" si="4"/>
        <v>0.1935483870967742</v>
      </c>
    </row>
    <row r="116" spans="1:5" ht="15">
      <c r="A116" s="4"/>
      <c r="B116" s="5" t="s">
        <v>5</v>
      </c>
      <c r="C116" s="11">
        <v>117379</v>
      </c>
      <c r="D116" s="11">
        <v>52677.03</v>
      </c>
      <c r="E116" s="74">
        <f t="shared" si="4"/>
        <v>0.448777294064526</v>
      </c>
    </row>
    <row r="117" spans="1:5" ht="15">
      <c r="A117" s="4"/>
      <c r="B117" s="5" t="s">
        <v>17</v>
      </c>
      <c r="C117" s="11">
        <v>16797</v>
      </c>
      <c r="D117" s="11">
        <v>8476.24</v>
      </c>
      <c r="E117" s="74">
        <f t="shared" si="4"/>
        <v>0.5046282074179913</v>
      </c>
    </row>
    <row r="118" spans="1:5" ht="15">
      <c r="A118" s="4"/>
      <c r="B118" s="5" t="s">
        <v>3</v>
      </c>
      <c r="C118" s="11">
        <v>48252</v>
      </c>
      <c r="D118" s="11">
        <v>35912</v>
      </c>
      <c r="E118" s="74">
        <f t="shared" si="4"/>
        <v>0.7442593053137694</v>
      </c>
    </row>
    <row r="119" spans="1:5" ht="15">
      <c r="A119" s="4"/>
      <c r="B119" s="5" t="s">
        <v>18</v>
      </c>
      <c r="C119" s="11">
        <v>6780</v>
      </c>
      <c r="D119" s="11">
        <v>6780</v>
      </c>
      <c r="E119" s="74">
        <f t="shared" si="4"/>
        <v>1</v>
      </c>
    </row>
    <row r="120" spans="1:5" ht="15">
      <c r="A120" s="4"/>
      <c r="B120" s="5" t="s">
        <v>7</v>
      </c>
      <c r="C120" s="11">
        <v>38940</v>
      </c>
      <c r="D120" s="11">
        <v>15998.69</v>
      </c>
      <c r="E120" s="74">
        <f t="shared" si="4"/>
        <v>0.41085490498202365</v>
      </c>
    </row>
    <row r="121" spans="1:5" ht="15">
      <c r="A121" s="4"/>
      <c r="B121" s="5" t="s">
        <v>20</v>
      </c>
      <c r="C121" s="11">
        <v>2100</v>
      </c>
      <c r="D121" s="11">
        <v>0</v>
      </c>
      <c r="E121" s="74">
        <f t="shared" si="4"/>
        <v>0</v>
      </c>
    </row>
    <row r="122" spans="1:5" ht="15">
      <c r="A122" s="4"/>
      <c r="B122" s="5" t="s">
        <v>6</v>
      </c>
      <c r="C122" s="11">
        <v>10500</v>
      </c>
      <c r="D122" s="11">
        <v>5945.11</v>
      </c>
      <c r="E122" s="74">
        <f t="shared" si="4"/>
        <v>0.5662009523809524</v>
      </c>
    </row>
    <row r="123" spans="1:5" ht="15">
      <c r="A123" s="4"/>
      <c r="B123" s="5" t="s">
        <v>9</v>
      </c>
      <c r="C123" s="11">
        <v>5300</v>
      </c>
      <c r="D123" s="11">
        <v>2337.75</v>
      </c>
      <c r="E123" s="74">
        <f t="shared" si="4"/>
        <v>0.44108490566037734</v>
      </c>
    </row>
    <row r="124" spans="1:5" ht="15">
      <c r="A124" s="4"/>
      <c r="B124" s="5" t="s">
        <v>28</v>
      </c>
      <c r="C124" s="11">
        <v>1300</v>
      </c>
      <c r="D124" s="11">
        <v>50</v>
      </c>
      <c r="E124" s="74">
        <f t="shared" si="4"/>
        <v>0.038461538461538464</v>
      </c>
    </row>
    <row r="125" spans="1:5" ht="15">
      <c r="A125" s="4"/>
      <c r="B125" s="5" t="s">
        <v>8</v>
      </c>
      <c r="C125" s="11">
        <v>8915</v>
      </c>
      <c r="D125" s="11">
        <v>2387.49</v>
      </c>
      <c r="E125" s="74">
        <f t="shared" si="4"/>
        <v>0.2678059450364554</v>
      </c>
    </row>
    <row r="126" spans="1:5" ht="15">
      <c r="A126" s="4"/>
      <c r="B126" s="5" t="s">
        <v>29</v>
      </c>
      <c r="C126" s="11">
        <v>3115</v>
      </c>
      <c r="D126" s="11">
        <v>24.4</v>
      </c>
      <c r="E126" s="74">
        <f t="shared" si="4"/>
        <v>0.0078330658105939</v>
      </c>
    </row>
    <row r="127" spans="1:5" ht="15">
      <c r="A127" s="4"/>
      <c r="B127" s="5" t="s">
        <v>30</v>
      </c>
      <c r="C127" s="11">
        <v>4200</v>
      </c>
      <c r="D127" s="11">
        <v>1332.55</v>
      </c>
      <c r="E127" s="74">
        <f t="shared" si="4"/>
        <v>0.3172738095238095</v>
      </c>
    </row>
    <row r="128" spans="1:5" ht="14.25">
      <c r="A128" s="4"/>
      <c r="B128" s="5" t="s">
        <v>31</v>
      </c>
      <c r="C128" s="11"/>
      <c r="D128" s="11"/>
      <c r="E128" s="13"/>
    </row>
    <row r="129" spans="1:5" ht="15">
      <c r="A129" s="4"/>
      <c r="B129" s="5" t="s">
        <v>19</v>
      </c>
      <c r="C129" s="11">
        <v>3100</v>
      </c>
      <c r="D129" s="11">
        <v>1709.33</v>
      </c>
      <c r="E129" s="74">
        <f aca="true" t="shared" si="5" ref="E129:E191">SUM(D129/C129)</f>
        <v>0.5513967741935484</v>
      </c>
    </row>
    <row r="130" spans="1:5" ht="15">
      <c r="A130" s="4"/>
      <c r="B130" s="5" t="s">
        <v>32</v>
      </c>
      <c r="C130" s="11">
        <v>2700</v>
      </c>
      <c r="D130" s="11">
        <v>1208.55</v>
      </c>
      <c r="E130" s="74">
        <f t="shared" si="5"/>
        <v>0.44761111111111107</v>
      </c>
    </row>
    <row r="131" spans="1:5" ht="15">
      <c r="A131" s="4"/>
      <c r="B131" s="5" t="s">
        <v>10</v>
      </c>
      <c r="C131" s="11">
        <v>740</v>
      </c>
      <c r="D131" s="11">
        <v>463</v>
      </c>
      <c r="E131" s="74">
        <f t="shared" si="5"/>
        <v>0.6256756756756757</v>
      </c>
    </row>
    <row r="132" spans="1:5" ht="15">
      <c r="A132" s="4"/>
      <c r="B132" s="5" t="s">
        <v>33</v>
      </c>
      <c r="C132" s="11">
        <v>3300</v>
      </c>
      <c r="D132" s="11">
        <v>0</v>
      </c>
      <c r="E132" s="74">
        <f t="shared" si="5"/>
        <v>0</v>
      </c>
    </row>
    <row r="133" spans="1:5" ht="15">
      <c r="A133" s="4"/>
      <c r="B133" s="5" t="s">
        <v>44</v>
      </c>
      <c r="C133" s="11">
        <v>3800</v>
      </c>
      <c r="D133" s="11">
        <v>488.5</v>
      </c>
      <c r="E133" s="74">
        <f t="shared" si="5"/>
        <v>0.12855263157894736</v>
      </c>
    </row>
    <row r="134" spans="1:5" ht="15">
      <c r="A134" s="4"/>
      <c r="B134" s="5" t="s">
        <v>21</v>
      </c>
      <c r="C134" s="11">
        <v>50940</v>
      </c>
      <c r="D134" s="11">
        <v>20164.93</v>
      </c>
      <c r="E134" s="74">
        <f t="shared" si="5"/>
        <v>0.3958564978405968</v>
      </c>
    </row>
    <row r="135" spans="1:5" ht="15.75">
      <c r="A135" s="1"/>
      <c r="B135" s="62" t="s">
        <v>41</v>
      </c>
      <c r="C135" s="63">
        <f>SUM(C113:C134)</f>
        <v>982598</v>
      </c>
      <c r="D135" s="63">
        <f>SUM(D113:D134)</f>
        <v>485993.33</v>
      </c>
      <c r="E135" s="75">
        <f t="shared" si="5"/>
        <v>0.4946003655615013</v>
      </c>
    </row>
    <row r="136" spans="1:5" ht="15.75">
      <c r="A136" s="4"/>
      <c r="B136" s="60" t="s">
        <v>62</v>
      </c>
      <c r="C136" s="59"/>
      <c r="D136" s="59"/>
      <c r="E136" s="67"/>
    </row>
    <row r="137" spans="1:5" ht="15">
      <c r="A137" s="4"/>
      <c r="B137" s="5" t="s">
        <v>4</v>
      </c>
      <c r="C137" s="11">
        <v>5623</v>
      </c>
      <c r="D137" s="11">
        <v>5622</v>
      </c>
      <c r="E137" s="74">
        <f t="shared" si="5"/>
        <v>0.999822158989863</v>
      </c>
    </row>
    <row r="138" spans="1:5" ht="15">
      <c r="A138" s="4"/>
      <c r="B138" s="5" t="s">
        <v>5</v>
      </c>
      <c r="C138" s="11">
        <v>687</v>
      </c>
      <c r="D138" s="11">
        <v>685.53</v>
      </c>
      <c r="E138" s="74">
        <f t="shared" si="5"/>
        <v>0.9978602620087336</v>
      </c>
    </row>
    <row r="139" spans="1:5" ht="15">
      <c r="A139" s="4"/>
      <c r="B139" s="5" t="s">
        <v>17</v>
      </c>
      <c r="C139" s="11">
        <v>114</v>
      </c>
      <c r="D139" s="11">
        <v>110.36</v>
      </c>
      <c r="E139" s="74">
        <f t="shared" si="5"/>
        <v>0.9680701754385965</v>
      </c>
    </row>
    <row r="140" spans="1:5" ht="15">
      <c r="A140" s="4"/>
      <c r="B140" s="5" t="s">
        <v>7</v>
      </c>
      <c r="C140" s="11">
        <v>2706</v>
      </c>
      <c r="D140" s="11">
        <v>2704.49</v>
      </c>
      <c r="E140" s="74">
        <f t="shared" si="5"/>
        <v>0.9994419807834442</v>
      </c>
    </row>
    <row r="141" spans="1:5" ht="15">
      <c r="A141" s="4"/>
      <c r="B141" s="5" t="s">
        <v>20</v>
      </c>
      <c r="C141" s="11">
        <v>2917</v>
      </c>
      <c r="D141" s="11">
        <v>2915.46</v>
      </c>
      <c r="E141" s="74">
        <f t="shared" si="5"/>
        <v>0.9994720603359616</v>
      </c>
    </row>
    <row r="142" spans="1:5" ht="15">
      <c r="A142" s="4"/>
      <c r="B142" s="5" t="s">
        <v>8</v>
      </c>
      <c r="C142" s="11">
        <v>4488</v>
      </c>
      <c r="D142" s="11">
        <v>4487.07</v>
      </c>
      <c r="E142" s="74">
        <f t="shared" si="5"/>
        <v>0.9997927807486631</v>
      </c>
    </row>
    <row r="143" spans="1:5" ht="15">
      <c r="A143" s="4"/>
      <c r="B143" s="5" t="s">
        <v>33</v>
      </c>
      <c r="C143" s="11">
        <v>60</v>
      </c>
      <c r="D143" s="11">
        <v>60</v>
      </c>
      <c r="E143" s="74">
        <f t="shared" si="5"/>
        <v>1</v>
      </c>
    </row>
    <row r="144" spans="1:5" ht="15.75">
      <c r="A144" s="1"/>
      <c r="B144" s="62" t="s">
        <v>41</v>
      </c>
      <c r="C144" s="63">
        <f>SUM(C137:C143)</f>
        <v>16595</v>
      </c>
      <c r="D144" s="63">
        <f>SUM(D137:D143)</f>
        <v>16584.91</v>
      </c>
      <c r="E144" s="75">
        <f t="shared" si="5"/>
        <v>0.9993919855378126</v>
      </c>
    </row>
    <row r="145" spans="1:5" ht="15.75">
      <c r="A145" s="3"/>
      <c r="B145" s="24" t="s">
        <v>23</v>
      </c>
      <c r="C145" s="25">
        <f>SUM(C146:C165)</f>
        <v>833083</v>
      </c>
      <c r="D145" s="25">
        <f>SUM(D146:D165)</f>
        <v>429512.33</v>
      </c>
      <c r="E145" s="26">
        <f t="shared" si="5"/>
        <v>0.5155696731298082</v>
      </c>
    </row>
    <row r="146" spans="1:5" ht="15">
      <c r="A146" s="4"/>
      <c r="B146" s="10" t="s">
        <v>1</v>
      </c>
      <c r="C146" s="11">
        <v>442625</v>
      </c>
      <c r="D146" s="11">
        <v>227900.68</v>
      </c>
      <c r="E146" s="74">
        <f t="shared" si="5"/>
        <v>0.5148843377576956</v>
      </c>
    </row>
    <row r="147" spans="1:5" ht="15">
      <c r="A147" s="4"/>
      <c r="B147" s="5" t="s">
        <v>2</v>
      </c>
      <c r="C147" s="11">
        <v>31116</v>
      </c>
      <c r="D147" s="11">
        <v>31114.9</v>
      </c>
      <c r="E147" s="74">
        <f t="shared" si="5"/>
        <v>0.9999646484123924</v>
      </c>
    </row>
    <row r="148" spans="1:5" ht="15">
      <c r="A148" s="4"/>
      <c r="B148" s="5" t="s">
        <v>5</v>
      </c>
      <c r="C148" s="11">
        <v>88458</v>
      </c>
      <c r="D148" s="11">
        <v>42087.93</v>
      </c>
      <c r="E148" s="74">
        <f t="shared" si="5"/>
        <v>0.475795631825273</v>
      </c>
    </row>
    <row r="149" spans="1:5" ht="15">
      <c r="A149" s="4"/>
      <c r="B149" s="5" t="s">
        <v>17</v>
      </c>
      <c r="C149" s="11">
        <v>12517</v>
      </c>
      <c r="D149" s="11">
        <v>5920.32</v>
      </c>
      <c r="E149" s="74">
        <f t="shared" si="5"/>
        <v>0.47298234401214345</v>
      </c>
    </row>
    <row r="150" spans="1:5" ht="15">
      <c r="A150" s="4"/>
      <c r="B150" s="5" t="s">
        <v>4</v>
      </c>
      <c r="C150" s="11">
        <v>2400</v>
      </c>
      <c r="D150" s="11">
        <v>2400</v>
      </c>
      <c r="E150" s="74">
        <f t="shared" si="5"/>
        <v>1</v>
      </c>
    </row>
    <row r="151" spans="1:5" ht="15">
      <c r="A151" s="4"/>
      <c r="B151" s="5" t="s">
        <v>3</v>
      </c>
      <c r="C151" s="11">
        <v>36527</v>
      </c>
      <c r="D151" s="11">
        <v>34158</v>
      </c>
      <c r="E151" s="74">
        <f t="shared" si="5"/>
        <v>0.9351438661811811</v>
      </c>
    </row>
    <row r="152" spans="1:5" ht="15">
      <c r="A152" s="4"/>
      <c r="B152" s="5" t="s">
        <v>18</v>
      </c>
      <c r="C152" s="11">
        <v>5530</v>
      </c>
      <c r="D152" s="11">
        <v>5530</v>
      </c>
      <c r="E152" s="74">
        <f t="shared" si="5"/>
        <v>1</v>
      </c>
    </row>
    <row r="153" spans="1:5" ht="15">
      <c r="A153" s="4"/>
      <c r="B153" s="5" t="s">
        <v>7</v>
      </c>
      <c r="C153" s="11">
        <v>50200</v>
      </c>
      <c r="D153" s="11">
        <v>32485.97</v>
      </c>
      <c r="E153" s="74">
        <f t="shared" si="5"/>
        <v>0.6471308764940239</v>
      </c>
    </row>
    <row r="154" spans="1:5" ht="15">
      <c r="A154" s="4"/>
      <c r="B154" s="5" t="s">
        <v>6</v>
      </c>
      <c r="C154" s="11">
        <v>14000</v>
      </c>
      <c r="D154" s="11">
        <v>7337.58</v>
      </c>
      <c r="E154" s="74">
        <f t="shared" si="5"/>
        <v>0.5241128571428572</v>
      </c>
    </row>
    <row r="155" spans="1:5" ht="15">
      <c r="A155" s="4"/>
      <c r="B155" s="5" t="s">
        <v>9</v>
      </c>
      <c r="C155" s="11">
        <v>104500</v>
      </c>
      <c r="D155" s="11">
        <v>14500</v>
      </c>
      <c r="E155" s="74">
        <f t="shared" si="5"/>
        <v>0.13875598086124402</v>
      </c>
    </row>
    <row r="156" spans="1:5" ht="15">
      <c r="A156" s="4"/>
      <c r="B156" s="5" t="s">
        <v>28</v>
      </c>
      <c r="C156" s="11">
        <v>200</v>
      </c>
      <c r="D156" s="11">
        <v>50</v>
      </c>
      <c r="E156" s="74">
        <f t="shared" si="5"/>
        <v>0.25</v>
      </c>
    </row>
    <row r="157" spans="1:5" ht="15">
      <c r="A157" s="4"/>
      <c r="B157" s="5" t="s">
        <v>8</v>
      </c>
      <c r="C157" s="11">
        <v>3937</v>
      </c>
      <c r="D157" s="11">
        <v>2593.92</v>
      </c>
      <c r="E157" s="74">
        <f t="shared" si="5"/>
        <v>0.6588569977139954</v>
      </c>
    </row>
    <row r="158" spans="1:5" ht="15">
      <c r="A158" s="4"/>
      <c r="B158" s="5" t="s">
        <v>30</v>
      </c>
      <c r="C158" s="11">
        <v>2400</v>
      </c>
      <c r="D158" s="11">
        <v>1231.58</v>
      </c>
      <c r="E158" s="74">
        <f t="shared" si="5"/>
        <v>0.5131583333333333</v>
      </c>
    </row>
    <row r="159" spans="1:5" ht="15">
      <c r="A159" s="4"/>
      <c r="B159" s="5" t="s">
        <v>31</v>
      </c>
      <c r="C159" s="11"/>
      <c r="D159" s="11"/>
      <c r="E159" s="74"/>
    </row>
    <row r="160" spans="1:5" ht="15">
      <c r="A160" s="4"/>
      <c r="B160" s="5" t="s">
        <v>19</v>
      </c>
      <c r="C160" s="11">
        <v>550</v>
      </c>
      <c r="D160" s="11">
        <v>203.6</v>
      </c>
      <c r="E160" s="74">
        <f t="shared" si="5"/>
        <v>0.37018181818181817</v>
      </c>
    </row>
    <row r="161" spans="1:5" ht="15">
      <c r="A161" s="4"/>
      <c r="B161" s="5" t="s">
        <v>10</v>
      </c>
      <c r="C161" s="11">
        <v>500</v>
      </c>
      <c r="D161" s="11">
        <v>475</v>
      </c>
      <c r="E161" s="74">
        <f t="shared" si="5"/>
        <v>0.95</v>
      </c>
    </row>
    <row r="162" spans="1:5" ht="15">
      <c r="A162" s="4"/>
      <c r="B162" s="5" t="s">
        <v>32</v>
      </c>
      <c r="C162" s="11">
        <v>1050</v>
      </c>
      <c r="D162" s="11">
        <v>1050</v>
      </c>
      <c r="E162" s="74">
        <f t="shared" si="5"/>
        <v>1</v>
      </c>
    </row>
    <row r="163" spans="1:5" ht="15">
      <c r="A163" s="4"/>
      <c r="B163" s="5" t="s">
        <v>33</v>
      </c>
      <c r="C163" s="11">
        <v>500</v>
      </c>
      <c r="D163" s="11">
        <v>79.43</v>
      </c>
      <c r="E163" s="74">
        <f t="shared" si="5"/>
        <v>0.15886</v>
      </c>
    </row>
    <row r="164" spans="1:5" ht="15">
      <c r="A164" s="4"/>
      <c r="B164" s="5" t="s">
        <v>44</v>
      </c>
      <c r="C164" s="11">
        <v>1200</v>
      </c>
      <c r="D164" s="11">
        <v>1188</v>
      </c>
      <c r="E164" s="74">
        <f t="shared" si="5"/>
        <v>0.99</v>
      </c>
    </row>
    <row r="165" spans="1:5" ht="15">
      <c r="A165" s="4"/>
      <c r="B165" s="64" t="s">
        <v>21</v>
      </c>
      <c r="C165" s="58">
        <v>34873</v>
      </c>
      <c r="D165" s="58">
        <v>19205.42</v>
      </c>
      <c r="E165" s="74">
        <f t="shared" si="5"/>
        <v>0.5507246293694261</v>
      </c>
    </row>
    <row r="166" spans="1:5" ht="15.75">
      <c r="A166" s="3"/>
      <c r="B166" s="24" t="s">
        <v>24</v>
      </c>
      <c r="C166" s="25">
        <f>SUM(C167:C188)</f>
        <v>3339000</v>
      </c>
      <c r="D166" s="25">
        <f>SUM(D167:D188)</f>
        <v>1768275.9299999995</v>
      </c>
      <c r="E166" s="67">
        <f t="shared" si="5"/>
        <v>0.5295824887690924</v>
      </c>
    </row>
    <row r="167" spans="1:5" ht="15">
      <c r="A167" s="4"/>
      <c r="B167" s="10" t="s">
        <v>1</v>
      </c>
      <c r="C167" s="11">
        <v>2283430</v>
      </c>
      <c r="D167" s="11">
        <v>1139885.72</v>
      </c>
      <c r="E167" s="74">
        <f t="shared" si="5"/>
        <v>0.4991988893900842</v>
      </c>
    </row>
    <row r="168" spans="1:5" ht="15">
      <c r="A168" s="4"/>
      <c r="B168" s="5" t="s">
        <v>2</v>
      </c>
      <c r="C168" s="11">
        <v>161795</v>
      </c>
      <c r="D168" s="11">
        <v>161793.46</v>
      </c>
      <c r="E168" s="74">
        <f t="shared" si="5"/>
        <v>0.9999904817825025</v>
      </c>
    </row>
    <row r="169" spans="1:5" ht="15">
      <c r="A169" s="4"/>
      <c r="B169" s="5" t="s">
        <v>5</v>
      </c>
      <c r="C169" s="11">
        <v>415789</v>
      </c>
      <c r="D169" s="11">
        <v>193678.69</v>
      </c>
      <c r="E169" s="74">
        <f t="shared" si="5"/>
        <v>0.46581003826460055</v>
      </c>
    </row>
    <row r="170" spans="1:5" ht="15">
      <c r="A170" s="4"/>
      <c r="B170" s="5" t="s">
        <v>17</v>
      </c>
      <c r="C170" s="11">
        <v>58934</v>
      </c>
      <c r="D170" s="11">
        <v>30579.36</v>
      </c>
      <c r="E170" s="74">
        <f t="shared" si="5"/>
        <v>0.5188746733634235</v>
      </c>
    </row>
    <row r="171" spans="1:5" ht="15">
      <c r="A171" s="4"/>
      <c r="B171" s="5" t="s">
        <v>4</v>
      </c>
      <c r="C171" s="11">
        <v>3224</v>
      </c>
      <c r="D171" s="11">
        <v>1600</v>
      </c>
      <c r="E171" s="74">
        <f t="shared" si="5"/>
        <v>0.49627791563275436</v>
      </c>
    </row>
    <row r="172" spans="1:5" ht="15">
      <c r="A172" s="4"/>
      <c r="B172" s="5" t="s">
        <v>3</v>
      </c>
      <c r="C172" s="11">
        <v>130163</v>
      </c>
      <c r="D172" s="11">
        <v>101380.49</v>
      </c>
      <c r="E172" s="74">
        <f t="shared" si="5"/>
        <v>0.7788733357405715</v>
      </c>
    </row>
    <row r="173" spans="1:5" ht="15">
      <c r="A173" s="4"/>
      <c r="B173" s="5" t="s">
        <v>18</v>
      </c>
      <c r="C173" s="11">
        <v>26565</v>
      </c>
      <c r="D173" s="11">
        <v>26049.64</v>
      </c>
      <c r="E173" s="74">
        <f t="shared" si="5"/>
        <v>0.9806000376435159</v>
      </c>
    </row>
    <row r="174" spans="1:5" ht="15">
      <c r="A174" s="4"/>
      <c r="B174" s="5" t="s">
        <v>7</v>
      </c>
      <c r="C174" s="11">
        <v>23000</v>
      </c>
      <c r="D174" s="11">
        <v>12329.68</v>
      </c>
      <c r="E174" s="74">
        <f t="shared" si="5"/>
        <v>0.5360730434782609</v>
      </c>
    </row>
    <row r="175" spans="1:5" ht="15">
      <c r="A175" s="4"/>
      <c r="B175" s="5" t="s">
        <v>20</v>
      </c>
      <c r="C175" s="11">
        <v>4000</v>
      </c>
      <c r="D175" s="11">
        <v>929.97</v>
      </c>
      <c r="E175" s="74">
        <f t="shared" si="5"/>
        <v>0.23249250000000002</v>
      </c>
    </row>
    <row r="176" spans="1:5" ht="15">
      <c r="A176" s="4"/>
      <c r="B176" s="5" t="s">
        <v>6</v>
      </c>
      <c r="C176" s="11">
        <v>172800</v>
      </c>
      <c r="D176" s="11">
        <v>75435.17</v>
      </c>
      <c r="E176" s="74">
        <f t="shared" si="5"/>
        <v>0.43654612268518517</v>
      </c>
    </row>
    <row r="177" spans="1:5" ht="15">
      <c r="A177" s="4"/>
      <c r="B177" s="5" t="s">
        <v>9</v>
      </c>
      <c r="C177" s="11">
        <v>14000</v>
      </c>
      <c r="D177" s="11">
        <v>4657.96</v>
      </c>
      <c r="E177" s="74">
        <f t="shared" si="5"/>
        <v>0.33271142857142855</v>
      </c>
    </row>
    <row r="178" spans="1:5" ht="15">
      <c r="A178" s="4"/>
      <c r="B178" s="5" t="s">
        <v>28</v>
      </c>
      <c r="C178" s="11">
        <v>2600</v>
      </c>
      <c r="D178" s="11">
        <v>150</v>
      </c>
      <c r="E178" s="74">
        <f t="shared" si="5"/>
        <v>0.057692307692307696</v>
      </c>
    </row>
    <row r="179" spans="1:5" ht="15">
      <c r="A179" s="4"/>
      <c r="B179" s="5" t="s">
        <v>8</v>
      </c>
      <c r="C179" s="11">
        <v>19000</v>
      </c>
      <c r="D179" s="11">
        <v>12606.94</v>
      </c>
      <c r="E179" s="74">
        <f t="shared" si="5"/>
        <v>0.6635231578947368</v>
      </c>
    </row>
    <row r="180" spans="1:5" ht="15">
      <c r="A180" s="4"/>
      <c r="B180" s="5" t="s">
        <v>29</v>
      </c>
      <c r="C180" s="11">
        <v>1300</v>
      </c>
      <c r="D180" s="11">
        <v>14.64</v>
      </c>
      <c r="E180" s="74">
        <f t="shared" si="5"/>
        <v>0.011261538461538462</v>
      </c>
    </row>
    <row r="181" spans="1:5" ht="15">
      <c r="A181" s="4"/>
      <c r="B181" s="5" t="s">
        <v>30</v>
      </c>
      <c r="C181" s="11">
        <v>5200</v>
      </c>
      <c r="D181" s="11">
        <v>2540.71</v>
      </c>
      <c r="E181" s="74">
        <f t="shared" si="5"/>
        <v>0.48859807692307694</v>
      </c>
    </row>
    <row r="182" spans="1:5" ht="15">
      <c r="A182" s="4"/>
      <c r="B182" s="5" t="s">
        <v>31</v>
      </c>
      <c r="C182" s="11"/>
      <c r="D182" s="11"/>
      <c r="E182" s="74"/>
    </row>
    <row r="183" spans="1:5" ht="15">
      <c r="A183" s="4"/>
      <c r="B183" s="5" t="s">
        <v>19</v>
      </c>
      <c r="C183" s="11">
        <v>1500</v>
      </c>
      <c r="D183" s="11">
        <v>424.1</v>
      </c>
      <c r="E183" s="74">
        <f t="shared" si="5"/>
        <v>0.28273333333333334</v>
      </c>
    </row>
    <row r="184" spans="1:5" ht="15">
      <c r="A184" s="4"/>
      <c r="B184" s="5" t="s">
        <v>10</v>
      </c>
      <c r="C184" s="11">
        <v>1000</v>
      </c>
      <c r="D184" s="11">
        <v>304</v>
      </c>
      <c r="E184" s="74">
        <f t="shared" si="5"/>
        <v>0.304</v>
      </c>
    </row>
    <row r="185" spans="1:5" ht="15">
      <c r="A185" s="4"/>
      <c r="B185" s="5" t="s">
        <v>32</v>
      </c>
      <c r="C185" s="11">
        <v>2000</v>
      </c>
      <c r="D185" s="11">
        <v>590</v>
      </c>
      <c r="E185" s="74">
        <f t="shared" si="5"/>
        <v>0.295</v>
      </c>
    </row>
    <row r="186" spans="1:5" ht="15">
      <c r="A186" s="4"/>
      <c r="B186" s="5" t="s">
        <v>33</v>
      </c>
      <c r="C186" s="11">
        <v>1500</v>
      </c>
      <c r="D186" s="11">
        <v>0</v>
      </c>
      <c r="E186" s="74">
        <f t="shared" si="5"/>
        <v>0</v>
      </c>
    </row>
    <row r="187" spans="1:5" ht="15">
      <c r="A187" s="4"/>
      <c r="B187" s="5" t="s">
        <v>44</v>
      </c>
      <c r="C187" s="11">
        <v>4000</v>
      </c>
      <c r="D187" s="11">
        <v>2945</v>
      </c>
      <c r="E187" s="74">
        <f t="shared" si="5"/>
        <v>0.73625</v>
      </c>
    </row>
    <row r="188" spans="1:5" ht="15">
      <c r="A188" s="1"/>
      <c r="B188" s="2" t="s">
        <v>21</v>
      </c>
      <c r="C188" s="12">
        <v>7200</v>
      </c>
      <c r="D188" s="12">
        <v>380.4</v>
      </c>
      <c r="E188" s="76">
        <f t="shared" si="5"/>
        <v>0.05283333333333333</v>
      </c>
    </row>
    <row r="189" spans="1:5" ht="15.75">
      <c r="A189" s="3"/>
      <c r="B189" s="24" t="s">
        <v>25</v>
      </c>
      <c r="C189" s="25">
        <f>SUM(C190:C211)</f>
        <v>1874097</v>
      </c>
      <c r="D189" s="25">
        <f>SUM(D190:D211)</f>
        <v>1017269.2200000001</v>
      </c>
      <c r="E189" s="67">
        <f t="shared" si="5"/>
        <v>0.5428049988874643</v>
      </c>
    </row>
    <row r="190" spans="1:5" ht="15">
      <c r="A190" s="4"/>
      <c r="B190" s="10" t="s">
        <v>1</v>
      </c>
      <c r="C190" s="11">
        <v>1281416</v>
      </c>
      <c r="D190" s="11">
        <v>658698.38</v>
      </c>
      <c r="E190" s="74">
        <f t="shared" si="5"/>
        <v>0.5140394532298644</v>
      </c>
    </row>
    <row r="191" spans="1:5" ht="15">
      <c r="A191" s="4"/>
      <c r="B191" s="5" t="s">
        <v>2</v>
      </c>
      <c r="C191" s="11">
        <v>99725</v>
      </c>
      <c r="D191" s="11">
        <v>93937.35</v>
      </c>
      <c r="E191" s="74">
        <f t="shared" si="5"/>
        <v>0.9419639007269993</v>
      </c>
    </row>
    <row r="192" spans="1:5" ht="15">
      <c r="A192" s="4"/>
      <c r="B192" s="5" t="s">
        <v>5</v>
      </c>
      <c r="C192" s="11">
        <v>237620</v>
      </c>
      <c r="D192" s="11">
        <v>113658.28</v>
      </c>
      <c r="E192" s="74">
        <f aca="true" t="shared" si="6" ref="E192:E225">SUM(D192/C192)</f>
        <v>0.47831950172544396</v>
      </c>
    </row>
    <row r="193" spans="1:5" ht="15">
      <c r="A193" s="4"/>
      <c r="B193" s="5" t="s">
        <v>17</v>
      </c>
      <c r="C193" s="11">
        <v>33694</v>
      </c>
      <c r="D193" s="11">
        <v>18316.25</v>
      </c>
      <c r="E193" s="74">
        <f t="shared" si="6"/>
        <v>0.543605686472369</v>
      </c>
    </row>
    <row r="194" spans="1:5" ht="15">
      <c r="A194" s="4"/>
      <c r="B194" s="5" t="s">
        <v>3</v>
      </c>
      <c r="C194" s="11">
        <v>77431</v>
      </c>
      <c r="D194" s="11">
        <v>58235</v>
      </c>
      <c r="E194" s="74">
        <f t="shared" si="6"/>
        <v>0.7520889566194419</v>
      </c>
    </row>
    <row r="195" spans="1:5" ht="15">
      <c r="A195" s="4"/>
      <c r="B195" s="5" t="s">
        <v>18</v>
      </c>
      <c r="C195" s="11">
        <v>18765</v>
      </c>
      <c r="D195" s="11">
        <v>16871.76</v>
      </c>
      <c r="E195" s="74">
        <f t="shared" si="6"/>
        <v>0.8991079136690646</v>
      </c>
    </row>
    <row r="196" spans="1:5" ht="15">
      <c r="A196" s="4"/>
      <c r="B196" s="5" t="s">
        <v>7</v>
      </c>
      <c r="C196" s="11">
        <v>55738</v>
      </c>
      <c r="D196" s="11">
        <v>30129.49</v>
      </c>
      <c r="E196" s="74">
        <f t="shared" si="6"/>
        <v>0.5405556352936955</v>
      </c>
    </row>
    <row r="197" spans="1:5" ht="15">
      <c r="A197" s="4"/>
      <c r="B197" s="5" t="s">
        <v>20</v>
      </c>
      <c r="C197" s="11">
        <v>1500</v>
      </c>
      <c r="D197" s="11">
        <v>686.75</v>
      </c>
      <c r="E197" s="74">
        <f t="shared" si="6"/>
        <v>0.4578333333333333</v>
      </c>
    </row>
    <row r="198" spans="1:5" ht="15">
      <c r="A198" s="4"/>
      <c r="B198" s="5" t="s">
        <v>6</v>
      </c>
      <c r="C198" s="11">
        <v>24820</v>
      </c>
      <c r="D198" s="11">
        <v>7085.01</v>
      </c>
      <c r="E198" s="74">
        <f t="shared" si="6"/>
        <v>0.285455680902498</v>
      </c>
    </row>
    <row r="199" spans="1:5" ht="15">
      <c r="A199" s="4"/>
      <c r="B199" s="5" t="s">
        <v>9</v>
      </c>
      <c r="C199" s="11">
        <v>5000</v>
      </c>
      <c r="D199" s="11">
        <v>2169.16</v>
      </c>
      <c r="E199" s="74">
        <f t="shared" si="6"/>
        <v>0.433832</v>
      </c>
    </row>
    <row r="200" spans="1:5" ht="15">
      <c r="A200" s="4"/>
      <c r="B200" s="5" t="s">
        <v>28</v>
      </c>
      <c r="C200" s="11">
        <v>1600</v>
      </c>
      <c r="D200" s="11">
        <v>500</v>
      </c>
      <c r="E200" s="74">
        <f t="shared" si="6"/>
        <v>0.3125</v>
      </c>
    </row>
    <row r="201" spans="1:5" ht="15">
      <c r="A201" s="4"/>
      <c r="B201" s="5" t="s">
        <v>8</v>
      </c>
      <c r="C201" s="11">
        <v>15690</v>
      </c>
      <c r="D201" s="11">
        <v>7945.11</v>
      </c>
      <c r="E201" s="74">
        <f t="shared" si="6"/>
        <v>0.5063804971319311</v>
      </c>
    </row>
    <row r="202" spans="1:5" ht="15">
      <c r="A202" s="4"/>
      <c r="B202" s="5" t="s">
        <v>29</v>
      </c>
      <c r="C202" s="11">
        <v>708</v>
      </c>
      <c r="D202" s="11">
        <v>7.32</v>
      </c>
      <c r="E202" s="74">
        <f t="shared" si="6"/>
        <v>0.010338983050847458</v>
      </c>
    </row>
    <row r="203" spans="1:5" ht="15">
      <c r="A203" s="4"/>
      <c r="B203" s="5" t="s">
        <v>30</v>
      </c>
      <c r="C203" s="11">
        <v>3800</v>
      </c>
      <c r="D203" s="11">
        <v>1728.05</v>
      </c>
      <c r="E203" s="74">
        <f t="shared" si="6"/>
        <v>0.45475</v>
      </c>
    </row>
    <row r="204" spans="1:5" ht="15">
      <c r="A204" s="4"/>
      <c r="B204" s="5" t="s">
        <v>31</v>
      </c>
      <c r="C204" s="11"/>
      <c r="D204" s="11"/>
      <c r="E204" s="74"/>
    </row>
    <row r="205" spans="1:5" ht="15">
      <c r="A205" s="4"/>
      <c r="B205" s="5" t="s">
        <v>19</v>
      </c>
      <c r="C205" s="11">
        <v>2700</v>
      </c>
      <c r="D205" s="11">
        <v>1940.64</v>
      </c>
      <c r="E205" s="74">
        <f t="shared" si="6"/>
        <v>0.7187555555555556</v>
      </c>
    </row>
    <row r="206" spans="1:5" ht="15">
      <c r="A206" s="4"/>
      <c r="B206" s="5" t="s">
        <v>54</v>
      </c>
      <c r="C206" s="11">
        <v>550</v>
      </c>
      <c r="D206" s="11">
        <v>0</v>
      </c>
      <c r="E206" s="74">
        <f t="shared" si="6"/>
        <v>0</v>
      </c>
    </row>
    <row r="207" spans="1:5" ht="15">
      <c r="A207" s="4"/>
      <c r="B207" s="5" t="s">
        <v>10</v>
      </c>
      <c r="C207" s="11">
        <v>2000</v>
      </c>
      <c r="D207" s="11">
        <v>974</v>
      </c>
      <c r="E207" s="74">
        <f t="shared" si="6"/>
        <v>0.487</v>
      </c>
    </row>
    <row r="208" spans="1:5" ht="15">
      <c r="A208" s="4"/>
      <c r="B208" s="5" t="s">
        <v>32</v>
      </c>
      <c r="C208" s="11">
        <v>1500</v>
      </c>
      <c r="D208" s="11">
        <v>550</v>
      </c>
      <c r="E208" s="74">
        <f t="shared" si="6"/>
        <v>0.36666666666666664</v>
      </c>
    </row>
    <row r="209" spans="1:5" ht="15">
      <c r="A209" s="4"/>
      <c r="B209" s="5" t="s">
        <v>33</v>
      </c>
      <c r="C209" s="11">
        <v>1200</v>
      </c>
      <c r="D209" s="11">
        <v>659.32</v>
      </c>
      <c r="E209" s="74">
        <f t="shared" si="6"/>
        <v>0.5494333333333333</v>
      </c>
    </row>
    <row r="210" spans="1:5" ht="15">
      <c r="A210" s="4"/>
      <c r="B210" s="5" t="s">
        <v>64</v>
      </c>
      <c r="C210" s="11">
        <v>2500</v>
      </c>
      <c r="D210" s="11">
        <v>2405.29</v>
      </c>
      <c r="E210" s="74">
        <f t="shared" si="6"/>
        <v>0.962116</v>
      </c>
    </row>
    <row r="211" spans="1:5" ht="15">
      <c r="A211" s="1"/>
      <c r="B211" s="2" t="s">
        <v>21</v>
      </c>
      <c r="C211" s="12">
        <v>6140</v>
      </c>
      <c r="D211" s="12">
        <v>772.06</v>
      </c>
      <c r="E211" s="76">
        <f t="shared" si="6"/>
        <v>0.125742671009772</v>
      </c>
    </row>
    <row r="212" spans="1:5" ht="15.75">
      <c r="A212" s="3"/>
      <c r="B212" s="24" t="s">
        <v>35</v>
      </c>
      <c r="C212" s="25">
        <f>SUM(C213:C232)</f>
        <v>1023217</v>
      </c>
      <c r="D212" s="25">
        <f>SUM(D213:D232)</f>
        <v>544634.3500000001</v>
      </c>
      <c r="E212" s="67">
        <f t="shared" si="6"/>
        <v>0.5322764868058292</v>
      </c>
    </row>
    <row r="213" spans="1:5" ht="15">
      <c r="A213" s="4"/>
      <c r="B213" s="10" t="s">
        <v>1</v>
      </c>
      <c r="C213" s="11">
        <v>694208</v>
      </c>
      <c r="D213" s="11">
        <v>353740.67</v>
      </c>
      <c r="E213" s="74">
        <f t="shared" si="6"/>
        <v>0.5095600598091637</v>
      </c>
    </row>
    <row r="214" spans="1:5" ht="15">
      <c r="A214" s="4"/>
      <c r="B214" s="5" t="s">
        <v>2</v>
      </c>
      <c r="C214" s="11">
        <v>53800</v>
      </c>
      <c r="D214" s="11">
        <v>52475</v>
      </c>
      <c r="E214" s="74">
        <f t="shared" si="6"/>
        <v>0.9753717472118959</v>
      </c>
    </row>
    <row r="215" spans="1:5" ht="15">
      <c r="A215" s="4"/>
      <c r="B215" s="5" t="s">
        <v>5</v>
      </c>
      <c r="C215" s="11">
        <v>128512</v>
      </c>
      <c r="D215" s="11">
        <v>61387.92</v>
      </c>
      <c r="E215" s="74">
        <f t="shared" si="6"/>
        <v>0.4776823954183267</v>
      </c>
    </row>
    <row r="216" spans="1:5" ht="15">
      <c r="A216" s="4"/>
      <c r="B216" s="5" t="s">
        <v>17</v>
      </c>
      <c r="C216" s="11">
        <v>18124</v>
      </c>
      <c r="D216" s="11">
        <v>9728.37</v>
      </c>
      <c r="E216" s="74">
        <f t="shared" si="6"/>
        <v>0.5367672699183403</v>
      </c>
    </row>
    <row r="217" spans="1:5" ht="15">
      <c r="A217" s="4"/>
      <c r="B217" s="5" t="s">
        <v>3</v>
      </c>
      <c r="C217" s="11">
        <v>49215</v>
      </c>
      <c r="D217" s="11">
        <v>38565</v>
      </c>
      <c r="E217" s="74">
        <f t="shared" si="6"/>
        <v>0.7836025601950625</v>
      </c>
    </row>
    <row r="218" spans="1:5" ht="15">
      <c r="A218" s="4"/>
      <c r="B218" s="5" t="s">
        <v>42</v>
      </c>
      <c r="C218" s="11">
        <v>2000</v>
      </c>
      <c r="D218" s="11">
        <v>0</v>
      </c>
      <c r="E218" s="74">
        <f t="shared" si="6"/>
        <v>0</v>
      </c>
    </row>
    <row r="219" spans="1:5" ht="15">
      <c r="A219" s="4"/>
      <c r="B219" s="5" t="s">
        <v>7</v>
      </c>
      <c r="C219" s="11">
        <v>26670</v>
      </c>
      <c r="D219" s="11">
        <v>12750.39</v>
      </c>
      <c r="E219" s="74">
        <f t="shared" si="6"/>
        <v>0.4780798650168729</v>
      </c>
    </row>
    <row r="220" spans="1:5" ht="15">
      <c r="A220" s="4"/>
      <c r="B220" s="5" t="s">
        <v>6</v>
      </c>
      <c r="C220" s="11">
        <v>15500</v>
      </c>
      <c r="D220" s="11">
        <v>7707.56</v>
      </c>
      <c r="E220" s="74">
        <f t="shared" si="6"/>
        <v>0.497261935483871</v>
      </c>
    </row>
    <row r="221" spans="1:5" ht="15">
      <c r="A221" s="4"/>
      <c r="B221" s="5" t="s">
        <v>9</v>
      </c>
      <c r="C221" s="11">
        <v>12000</v>
      </c>
      <c r="D221" s="11">
        <v>800</v>
      </c>
      <c r="E221" s="74">
        <f t="shared" si="6"/>
        <v>0.06666666666666667</v>
      </c>
    </row>
    <row r="222" spans="1:5" ht="15">
      <c r="A222" s="4"/>
      <c r="B222" s="5" t="s">
        <v>28</v>
      </c>
      <c r="C222" s="11">
        <v>1200</v>
      </c>
      <c r="D222" s="11">
        <v>350</v>
      </c>
      <c r="E222" s="74">
        <f t="shared" si="6"/>
        <v>0.2916666666666667</v>
      </c>
    </row>
    <row r="223" spans="1:5" ht="15">
      <c r="A223" s="4"/>
      <c r="B223" s="5" t="s">
        <v>8</v>
      </c>
      <c r="C223" s="11">
        <v>9700</v>
      </c>
      <c r="D223" s="11">
        <v>4521.57</v>
      </c>
      <c r="E223" s="74">
        <f t="shared" si="6"/>
        <v>0.46614123711340205</v>
      </c>
    </row>
    <row r="224" spans="1:5" ht="15">
      <c r="A224" s="4"/>
      <c r="B224" s="5" t="s">
        <v>29</v>
      </c>
      <c r="C224" s="11">
        <v>1500</v>
      </c>
      <c r="D224" s="11">
        <v>251.56</v>
      </c>
      <c r="E224" s="74">
        <f t="shared" si="6"/>
        <v>0.16770666666666667</v>
      </c>
    </row>
    <row r="225" spans="1:5" ht="15">
      <c r="A225" s="4"/>
      <c r="B225" s="5" t="s">
        <v>30</v>
      </c>
      <c r="C225" s="11">
        <v>2000</v>
      </c>
      <c r="D225" s="11">
        <v>782.61</v>
      </c>
      <c r="E225" s="74">
        <f t="shared" si="6"/>
        <v>0.391305</v>
      </c>
    </row>
    <row r="226" spans="1:5" ht="14.25">
      <c r="A226" s="4"/>
      <c r="B226" s="5" t="s">
        <v>31</v>
      </c>
      <c r="C226" s="11"/>
      <c r="D226" s="11"/>
      <c r="E226" s="13"/>
    </row>
    <row r="227" spans="1:5" ht="15">
      <c r="A227" s="4"/>
      <c r="B227" s="5" t="s">
        <v>19</v>
      </c>
      <c r="C227" s="11">
        <v>500</v>
      </c>
      <c r="D227" s="11">
        <v>0</v>
      </c>
      <c r="E227" s="74">
        <f aca="true" t="shared" si="7" ref="E227:E292">SUM(D227/C227)</f>
        <v>0</v>
      </c>
    </row>
    <row r="228" spans="1:5" ht="15">
      <c r="A228" s="4"/>
      <c r="B228" s="5" t="s">
        <v>10</v>
      </c>
      <c r="C228" s="11">
        <v>1500</v>
      </c>
      <c r="D228" s="11">
        <v>302</v>
      </c>
      <c r="E228" s="74">
        <f t="shared" si="7"/>
        <v>0.20133333333333334</v>
      </c>
    </row>
    <row r="229" spans="1:5" ht="15">
      <c r="A229" s="4"/>
      <c r="B229" s="5" t="s">
        <v>32</v>
      </c>
      <c r="C229" s="11">
        <v>1000</v>
      </c>
      <c r="D229" s="11">
        <v>0</v>
      </c>
      <c r="E229" s="74">
        <f t="shared" si="7"/>
        <v>0</v>
      </c>
    </row>
    <row r="230" spans="1:5" ht="15">
      <c r="A230" s="4"/>
      <c r="B230" s="5" t="s">
        <v>33</v>
      </c>
      <c r="C230" s="11">
        <v>500</v>
      </c>
      <c r="D230" s="11">
        <v>0</v>
      </c>
      <c r="E230" s="74">
        <f t="shared" si="7"/>
        <v>0</v>
      </c>
    </row>
    <row r="231" spans="1:5" ht="15">
      <c r="A231" s="4"/>
      <c r="B231" s="5" t="s">
        <v>44</v>
      </c>
      <c r="C231" s="11">
        <v>1000</v>
      </c>
      <c r="D231" s="11">
        <v>149.9</v>
      </c>
      <c r="E231" s="74">
        <f t="shared" si="7"/>
        <v>0.1499</v>
      </c>
    </row>
    <row r="232" spans="1:5" ht="15">
      <c r="A232" s="4"/>
      <c r="B232" s="64" t="s">
        <v>21</v>
      </c>
      <c r="C232" s="58">
        <v>4288</v>
      </c>
      <c r="D232" s="58">
        <v>1121.8</v>
      </c>
      <c r="E232" s="76">
        <f t="shared" si="7"/>
        <v>0.2616138059701492</v>
      </c>
    </row>
    <row r="233" spans="1:5" ht="15.75">
      <c r="A233" s="3"/>
      <c r="B233" s="24" t="s">
        <v>65</v>
      </c>
      <c r="C233" s="25">
        <f>SUM(C234:C254)</f>
        <v>1099050</v>
      </c>
      <c r="D233" s="25">
        <f>SUM(D234:D254)</f>
        <v>589838.5399999998</v>
      </c>
      <c r="E233" s="67">
        <f t="shared" si="7"/>
        <v>0.5366803512124105</v>
      </c>
    </row>
    <row r="234" spans="1:5" ht="15">
      <c r="A234" s="4"/>
      <c r="B234" s="10" t="s">
        <v>1</v>
      </c>
      <c r="C234" s="11">
        <v>748922</v>
      </c>
      <c r="D234" s="11">
        <v>376569.12</v>
      </c>
      <c r="E234" s="74">
        <f t="shared" si="7"/>
        <v>0.5028148725768504</v>
      </c>
    </row>
    <row r="235" spans="1:5" ht="15">
      <c r="A235" s="4"/>
      <c r="B235" s="5" t="s">
        <v>2</v>
      </c>
      <c r="C235" s="11">
        <v>54227</v>
      </c>
      <c r="D235" s="11">
        <v>53429.54</v>
      </c>
      <c r="E235" s="74">
        <f t="shared" si="7"/>
        <v>0.9852940417135375</v>
      </c>
    </row>
    <row r="236" spans="1:5" ht="15">
      <c r="A236" s="4"/>
      <c r="B236" s="5" t="s">
        <v>5</v>
      </c>
      <c r="C236" s="11">
        <v>139246</v>
      </c>
      <c r="D236" s="11">
        <v>65520.28</v>
      </c>
      <c r="E236" s="74">
        <f t="shared" si="7"/>
        <v>0.4705361733909771</v>
      </c>
    </row>
    <row r="237" spans="1:5" ht="15">
      <c r="A237" s="4"/>
      <c r="B237" s="5" t="s">
        <v>17</v>
      </c>
      <c r="C237" s="11">
        <v>19886</v>
      </c>
      <c r="D237" s="11">
        <v>10394.19</v>
      </c>
      <c r="E237" s="74">
        <f t="shared" si="7"/>
        <v>0.5226888263099668</v>
      </c>
    </row>
    <row r="238" spans="1:5" ht="15">
      <c r="A238" s="4"/>
      <c r="B238" s="5" t="s">
        <v>4</v>
      </c>
      <c r="C238" s="11">
        <v>5310</v>
      </c>
      <c r="D238" s="11">
        <v>2655</v>
      </c>
      <c r="E238" s="74">
        <f t="shared" si="7"/>
        <v>0.5</v>
      </c>
    </row>
    <row r="239" spans="1:5" ht="15">
      <c r="A239" s="4"/>
      <c r="B239" s="5" t="s">
        <v>3</v>
      </c>
      <c r="C239" s="11">
        <v>53788</v>
      </c>
      <c r="D239" s="11">
        <v>41796</v>
      </c>
      <c r="E239" s="74">
        <f t="shared" si="7"/>
        <v>0.777050643266156</v>
      </c>
    </row>
    <row r="240" spans="1:5" ht="15">
      <c r="A240" s="4"/>
      <c r="B240" s="5" t="s">
        <v>7</v>
      </c>
      <c r="C240" s="11">
        <v>20500</v>
      </c>
      <c r="D240" s="11">
        <v>12828.82</v>
      </c>
      <c r="E240" s="74">
        <f t="shared" si="7"/>
        <v>0.6257960975609757</v>
      </c>
    </row>
    <row r="241" spans="1:5" ht="15">
      <c r="A241" s="4"/>
      <c r="B241" s="5" t="s">
        <v>20</v>
      </c>
      <c r="C241" s="11">
        <v>2000</v>
      </c>
      <c r="D241" s="11">
        <v>1733.52</v>
      </c>
      <c r="E241" s="74">
        <f t="shared" si="7"/>
        <v>0.86676</v>
      </c>
    </row>
    <row r="242" spans="1:5" ht="15">
      <c r="A242" s="4"/>
      <c r="B242" s="5" t="s">
        <v>6</v>
      </c>
      <c r="C242" s="11">
        <v>23000</v>
      </c>
      <c r="D242" s="11">
        <v>13656.17</v>
      </c>
      <c r="E242" s="74">
        <f t="shared" si="7"/>
        <v>0.5937465217391305</v>
      </c>
    </row>
    <row r="243" spans="1:5" ht="15">
      <c r="A243" s="4"/>
      <c r="B243" s="5" t="s">
        <v>9</v>
      </c>
      <c r="C243" s="11">
        <v>1500</v>
      </c>
      <c r="D243" s="11">
        <v>0</v>
      </c>
      <c r="E243" s="74">
        <f t="shared" si="7"/>
        <v>0</v>
      </c>
    </row>
    <row r="244" spans="1:5" ht="15">
      <c r="A244" s="4"/>
      <c r="B244" s="5" t="s">
        <v>28</v>
      </c>
      <c r="C244" s="11">
        <v>1150</v>
      </c>
      <c r="D244" s="11">
        <v>100</v>
      </c>
      <c r="E244" s="74">
        <f t="shared" si="7"/>
        <v>0.08695652173913043</v>
      </c>
    </row>
    <row r="245" spans="1:5" ht="15">
      <c r="A245" s="4"/>
      <c r="B245" s="5" t="s">
        <v>8</v>
      </c>
      <c r="C245" s="11">
        <v>13500</v>
      </c>
      <c r="D245" s="11">
        <v>5878.73</v>
      </c>
      <c r="E245" s="74">
        <f t="shared" si="7"/>
        <v>0.43546148148148145</v>
      </c>
    </row>
    <row r="246" spans="1:5" ht="15">
      <c r="A246" s="4"/>
      <c r="B246" s="5" t="s">
        <v>29</v>
      </c>
      <c r="C246" s="11">
        <v>100</v>
      </c>
      <c r="D246" s="11">
        <v>10</v>
      </c>
      <c r="E246" s="74">
        <f t="shared" si="7"/>
        <v>0.1</v>
      </c>
    </row>
    <row r="247" spans="1:5" ht="15">
      <c r="A247" s="4"/>
      <c r="B247" s="5" t="s">
        <v>30</v>
      </c>
      <c r="C247" s="11">
        <v>2000</v>
      </c>
      <c r="D247" s="11">
        <v>723.73</v>
      </c>
      <c r="E247" s="74">
        <f t="shared" si="7"/>
        <v>0.361865</v>
      </c>
    </row>
    <row r="248" spans="1:5" ht="15">
      <c r="A248" s="4"/>
      <c r="B248" s="5" t="s">
        <v>31</v>
      </c>
      <c r="C248" s="11"/>
      <c r="D248" s="11"/>
      <c r="E248" s="74"/>
    </row>
    <row r="249" spans="1:5" ht="15">
      <c r="A249" s="4"/>
      <c r="B249" s="5" t="s">
        <v>19</v>
      </c>
      <c r="C249" s="11">
        <v>300</v>
      </c>
      <c r="D249" s="11">
        <v>0</v>
      </c>
      <c r="E249" s="74">
        <f t="shared" si="7"/>
        <v>0</v>
      </c>
    </row>
    <row r="250" spans="1:5" ht="15">
      <c r="A250" s="4"/>
      <c r="B250" s="5" t="s">
        <v>10</v>
      </c>
      <c r="C250" s="11">
        <v>800</v>
      </c>
      <c r="D250" s="11">
        <v>302</v>
      </c>
      <c r="E250" s="74">
        <f t="shared" si="7"/>
        <v>0.3775</v>
      </c>
    </row>
    <row r="251" spans="1:5" ht="15">
      <c r="A251" s="4"/>
      <c r="B251" s="5" t="s">
        <v>32</v>
      </c>
      <c r="C251" s="11">
        <v>300</v>
      </c>
      <c r="D251" s="11">
        <v>190</v>
      </c>
      <c r="E251" s="74">
        <f t="shared" si="7"/>
        <v>0.6333333333333333</v>
      </c>
    </row>
    <row r="252" spans="1:5" ht="15">
      <c r="A252" s="4"/>
      <c r="B252" s="5" t="s">
        <v>33</v>
      </c>
      <c r="C252" s="11">
        <v>200</v>
      </c>
      <c r="D252" s="11">
        <v>80.9</v>
      </c>
      <c r="E252" s="74">
        <f t="shared" si="7"/>
        <v>0.4045</v>
      </c>
    </row>
    <row r="253" spans="1:5" ht="15">
      <c r="A253" s="4"/>
      <c r="B253" s="5" t="s">
        <v>44</v>
      </c>
      <c r="C253" s="11">
        <v>1500</v>
      </c>
      <c r="D253" s="11">
        <v>438.94</v>
      </c>
      <c r="E253" s="74">
        <f t="shared" si="7"/>
        <v>0.29262666666666665</v>
      </c>
    </row>
    <row r="254" spans="1:5" ht="15">
      <c r="A254" s="4"/>
      <c r="B254" s="64" t="s">
        <v>21</v>
      </c>
      <c r="C254" s="58">
        <v>10821</v>
      </c>
      <c r="D254" s="58">
        <v>3531.6</v>
      </c>
      <c r="E254" s="76">
        <f t="shared" si="7"/>
        <v>0.32636540060992514</v>
      </c>
    </row>
    <row r="255" spans="1:5" ht="15.75">
      <c r="A255" s="3"/>
      <c r="B255" s="24" t="s">
        <v>66</v>
      </c>
      <c r="C255" s="25">
        <f>SUM(C256:C275)</f>
        <v>1113622</v>
      </c>
      <c r="D255" s="25">
        <f>SUM(D256:D275)</f>
        <v>575720.96</v>
      </c>
      <c r="E255" s="67">
        <f t="shared" si="7"/>
        <v>0.516980591259871</v>
      </c>
    </row>
    <row r="256" spans="1:5" ht="15">
      <c r="A256" s="4"/>
      <c r="B256" s="10" t="s">
        <v>1</v>
      </c>
      <c r="C256" s="11">
        <v>742819</v>
      </c>
      <c r="D256" s="11">
        <v>365968.37</v>
      </c>
      <c r="E256" s="74">
        <f t="shared" si="7"/>
        <v>0.49267502581382544</v>
      </c>
    </row>
    <row r="257" spans="1:5" ht="15">
      <c r="A257" s="4"/>
      <c r="B257" s="5" t="s">
        <v>2</v>
      </c>
      <c r="C257" s="11">
        <v>52105</v>
      </c>
      <c r="D257" s="11">
        <v>52098.38</v>
      </c>
      <c r="E257" s="74">
        <f t="shared" si="7"/>
        <v>0.9998729488532769</v>
      </c>
    </row>
    <row r="258" spans="1:5" ht="15">
      <c r="A258" s="4"/>
      <c r="B258" s="5" t="s">
        <v>5</v>
      </c>
      <c r="C258" s="11">
        <v>130123</v>
      </c>
      <c r="D258" s="11">
        <v>62199.37</v>
      </c>
      <c r="E258" s="74">
        <f t="shared" si="7"/>
        <v>0.47800442658100417</v>
      </c>
    </row>
    <row r="259" spans="1:5" ht="15">
      <c r="A259" s="4"/>
      <c r="B259" s="5" t="s">
        <v>17</v>
      </c>
      <c r="C259" s="11">
        <v>19146</v>
      </c>
      <c r="D259" s="11">
        <v>10012.23</v>
      </c>
      <c r="E259" s="74">
        <f t="shared" si="7"/>
        <v>0.5229410842995926</v>
      </c>
    </row>
    <row r="260" spans="1:5" ht="15">
      <c r="A260" s="4"/>
      <c r="B260" s="5" t="s">
        <v>4</v>
      </c>
      <c r="C260" s="11">
        <v>500</v>
      </c>
      <c r="D260" s="11">
        <v>240</v>
      </c>
      <c r="E260" s="74">
        <f t="shared" si="7"/>
        <v>0.48</v>
      </c>
    </row>
    <row r="261" spans="1:5" ht="15">
      <c r="A261" s="4"/>
      <c r="B261" s="5" t="s">
        <v>3</v>
      </c>
      <c r="C261" s="11">
        <v>51379</v>
      </c>
      <c r="D261" s="11">
        <v>39504</v>
      </c>
      <c r="E261" s="74">
        <f t="shared" si="7"/>
        <v>0.7688744428657622</v>
      </c>
    </row>
    <row r="262" spans="1:5" ht="15">
      <c r="A262" s="4"/>
      <c r="B262" s="5" t="s">
        <v>7</v>
      </c>
      <c r="C262" s="11">
        <v>20700</v>
      </c>
      <c r="D262" s="11">
        <v>5200.75</v>
      </c>
      <c r="E262" s="74">
        <f t="shared" si="7"/>
        <v>0.25124396135265703</v>
      </c>
    </row>
    <row r="263" spans="1:5" ht="15">
      <c r="A263" s="4"/>
      <c r="B263" s="5" t="s">
        <v>6</v>
      </c>
      <c r="C263" s="11">
        <v>60000</v>
      </c>
      <c r="D263" s="11">
        <v>26371.83</v>
      </c>
      <c r="E263" s="74">
        <f t="shared" si="7"/>
        <v>0.43953050000000005</v>
      </c>
    </row>
    <row r="264" spans="1:5" ht="15">
      <c r="A264" s="4"/>
      <c r="B264" s="5" t="s">
        <v>9</v>
      </c>
      <c r="C264" s="11">
        <v>5900</v>
      </c>
      <c r="D264" s="11">
        <v>1841.5</v>
      </c>
      <c r="E264" s="74">
        <f t="shared" si="7"/>
        <v>0.3121186440677966</v>
      </c>
    </row>
    <row r="265" spans="1:5" ht="15">
      <c r="A265" s="4"/>
      <c r="B265" s="5" t="s">
        <v>28</v>
      </c>
      <c r="C265" s="11">
        <v>1100</v>
      </c>
      <c r="D265" s="11">
        <v>0</v>
      </c>
      <c r="E265" s="74">
        <f t="shared" si="7"/>
        <v>0</v>
      </c>
    </row>
    <row r="266" spans="1:5" ht="15">
      <c r="A266" s="4"/>
      <c r="B266" s="5" t="s">
        <v>8</v>
      </c>
      <c r="C266" s="11">
        <v>16800</v>
      </c>
      <c r="D266" s="11">
        <v>7605.28</v>
      </c>
      <c r="E266" s="74">
        <f t="shared" si="7"/>
        <v>0.4526952380952381</v>
      </c>
    </row>
    <row r="267" spans="1:5" ht="15">
      <c r="A267" s="4"/>
      <c r="B267" s="5" t="s">
        <v>29</v>
      </c>
      <c r="C267" s="11">
        <v>800</v>
      </c>
      <c r="D267" s="11">
        <v>259.16</v>
      </c>
      <c r="E267" s="74">
        <f t="shared" si="7"/>
        <v>0.32395</v>
      </c>
    </row>
    <row r="268" spans="1:5" ht="15">
      <c r="A268" s="4"/>
      <c r="B268" s="5" t="s">
        <v>30</v>
      </c>
      <c r="C268" s="11">
        <v>2400</v>
      </c>
      <c r="D268" s="11">
        <v>1530.01</v>
      </c>
      <c r="E268" s="74">
        <f t="shared" si="7"/>
        <v>0.6375041666666666</v>
      </c>
    </row>
    <row r="269" spans="1:5" ht="15">
      <c r="A269" s="4"/>
      <c r="B269" s="5" t="s">
        <v>31</v>
      </c>
      <c r="C269" s="11"/>
      <c r="D269" s="11"/>
      <c r="E269" s="74"/>
    </row>
    <row r="270" spans="1:5" ht="15">
      <c r="A270" s="4"/>
      <c r="B270" s="5" t="s">
        <v>19</v>
      </c>
      <c r="C270" s="11">
        <v>500</v>
      </c>
      <c r="D270" s="11">
        <v>189.62</v>
      </c>
      <c r="E270" s="74">
        <f t="shared" si="7"/>
        <v>0.37924</v>
      </c>
    </row>
    <row r="271" spans="1:5" ht="15">
      <c r="A271" s="4"/>
      <c r="B271" s="5" t="s">
        <v>10</v>
      </c>
      <c r="C271" s="11">
        <v>450</v>
      </c>
      <c r="D271" s="11">
        <v>302</v>
      </c>
      <c r="E271" s="74">
        <f t="shared" si="7"/>
        <v>0.6711111111111111</v>
      </c>
    </row>
    <row r="272" spans="1:5" ht="15">
      <c r="A272" s="4"/>
      <c r="B272" s="5" t="s">
        <v>32</v>
      </c>
      <c r="C272" s="11">
        <v>800</v>
      </c>
      <c r="D272" s="11">
        <v>650</v>
      </c>
      <c r="E272" s="74">
        <f t="shared" si="7"/>
        <v>0.8125</v>
      </c>
    </row>
    <row r="273" spans="1:5" ht="15">
      <c r="A273" s="4"/>
      <c r="B273" s="5" t="s">
        <v>33</v>
      </c>
      <c r="C273" s="11">
        <v>300</v>
      </c>
      <c r="D273" s="11">
        <v>0</v>
      </c>
      <c r="E273" s="74">
        <f t="shared" si="7"/>
        <v>0</v>
      </c>
    </row>
    <row r="274" spans="1:5" ht="15">
      <c r="A274" s="4"/>
      <c r="B274" s="5" t="s">
        <v>44</v>
      </c>
      <c r="C274" s="11">
        <v>300</v>
      </c>
      <c r="D274" s="11">
        <v>290.1</v>
      </c>
      <c r="E274" s="74">
        <f t="shared" si="7"/>
        <v>0.9670000000000001</v>
      </c>
    </row>
    <row r="275" spans="1:5" ht="15">
      <c r="A275" s="4"/>
      <c r="B275" s="64" t="s">
        <v>21</v>
      </c>
      <c r="C275" s="58">
        <v>7500</v>
      </c>
      <c r="D275" s="58">
        <v>1458.36</v>
      </c>
      <c r="E275" s="76">
        <f t="shared" si="7"/>
        <v>0.19444799999999998</v>
      </c>
    </row>
    <row r="276" spans="1:5" ht="15.75">
      <c r="A276" s="3"/>
      <c r="B276" s="24" t="s">
        <v>67</v>
      </c>
      <c r="C276" s="25">
        <f>SUM(C277:C295)</f>
        <v>598288</v>
      </c>
      <c r="D276" s="25">
        <f>SUM(D277:D295)</f>
        <v>319972.89</v>
      </c>
      <c r="E276" s="67">
        <f t="shared" si="7"/>
        <v>0.5348141530500361</v>
      </c>
    </row>
    <row r="277" spans="1:5" ht="15">
      <c r="A277" s="4"/>
      <c r="B277" s="10" t="s">
        <v>1</v>
      </c>
      <c r="C277" s="11">
        <v>398698</v>
      </c>
      <c r="D277" s="11">
        <v>198976.2</v>
      </c>
      <c r="E277" s="74">
        <f t="shared" si="7"/>
        <v>0.49906495643319004</v>
      </c>
    </row>
    <row r="278" spans="1:5" ht="15">
      <c r="A278" s="4"/>
      <c r="B278" s="5" t="s">
        <v>2</v>
      </c>
      <c r="C278" s="11">
        <v>32000</v>
      </c>
      <c r="D278" s="11">
        <v>30519</v>
      </c>
      <c r="E278" s="74">
        <f t="shared" si="7"/>
        <v>0.95371875</v>
      </c>
    </row>
    <row r="279" spans="1:5" ht="15">
      <c r="A279" s="4"/>
      <c r="B279" s="5" t="s">
        <v>5</v>
      </c>
      <c r="C279" s="11">
        <v>74346</v>
      </c>
      <c r="D279" s="11">
        <v>34419.11</v>
      </c>
      <c r="E279" s="74">
        <f t="shared" si="7"/>
        <v>0.4629584644769053</v>
      </c>
    </row>
    <row r="280" spans="1:5" ht="15">
      <c r="A280" s="4"/>
      <c r="B280" s="5" t="s">
        <v>17</v>
      </c>
      <c r="C280" s="11">
        <v>10628</v>
      </c>
      <c r="D280" s="11">
        <v>5372.08</v>
      </c>
      <c r="E280" s="74">
        <f t="shared" si="7"/>
        <v>0.5054648099360181</v>
      </c>
    </row>
    <row r="281" spans="1:5" ht="15">
      <c r="A281" s="4"/>
      <c r="B281" s="5" t="s">
        <v>3</v>
      </c>
      <c r="C281" s="11">
        <v>34742</v>
      </c>
      <c r="D281" s="11">
        <v>27372</v>
      </c>
      <c r="E281" s="74">
        <f t="shared" si="7"/>
        <v>0.7878648321915837</v>
      </c>
    </row>
    <row r="282" spans="1:5" ht="15">
      <c r="A282" s="4"/>
      <c r="B282" s="5" t="s">
        <v>7</v>
      </c>
      <c r="C282" s="11">
        <v>6000</v>
      </c>
      <c r="D282" s="11">
        <v>3169.98</v>
      </c>
      <c r="E282" s="74">
        <f t="shared" si="7"/>
        <v>0.52833</v>
      </c>
    </row>
    <row r="283" spans="1:5" ht="15">
      <c r="A283" s="4"/>
      <c r="B283" s="5" t="s">
        <v>6</v>
      </c>
      <c r="C283" s="11">
        <v>23000</v>
      </c>
      <c r="D283" s="11">
        <v>14512.94</v>
      </c>
      <c r="E283" s="74">
        <f t="shared" si="7"/>
        <v>0.6309973913043478</v>
      </c>
    </row>
    <row r="284" spans="1:5" ht="15">
      <c r="A284" s="4"/>
      <c r="B284" s="5" t="s">
        <v>9</v>
      </c>
      <c r="C284" s="11">
        <v>1000</v>
      </c>
      <c r="D284" s="11">
        <v>608</v>
      </c>
      <c r="E284" s="74">
        <f t="shared" si="7"/>
        <v>0.608</v>
      </c>
    </row>
    <row r="285" spans="1:5" ht="15">
      <c r="A285" s="4"/>
      <c r="B285" s="5" t="s">
        <v>28</v>
      </c>
      <c r="C285" s="11">
        <v>1000</v>
      </c>
      <c r="D285" s="11">
        <v>0</v>
      </c>
      <c r="E285" s="74">
        <f t="shared" si="7"/>
        <v>0</v>
      </c>
    </row>
    <row r="286" spans="1:5" ht="15">
      <c r="A286" s="4"/>
      <c r="B286" s="5" t="s">
        <v>8</v>
      </c>
      <c r="C286" s="11">
        <v>7450</v>
      </c>
      <c r="D286" s="11">
        <v>2437.12</v>
      </c>
      <c r="E286" s="74">
        <f t="shared" si="7"/>
        <v>0.3271302013422819</v>
      </c>
    </row>
    <row r="287" spans="1:5" ht="15">
      <c r="A287" s="4"/>
      <c r="B287" s="5" t="s">
        <v>29</v>
      </c>
      <c r="C287" s="11">
        <v>950</v>
      </c>
      <c r="D287" s="11">
        <v>461</v>
      </c>
      <c r="E287" s="74">
        <f t="shared" si="7"/>
        <v>0.48526315789473684</v>
      </c>
    </row>
    <row r="288" spans="1:5" ht="15">
      <c r="A288" s="4"/>
      <c r="B288" s="5" t="s">
        <v>30</v>
      </c>
      <c r="C288" s="11">
        <v>1500</v>
      </c>
      <c r="D288" s="11">
        <v>583.17</v>
      </c>
      <c r="E288" s="74">
        <f t="shared" si="7"/>
        <v>0.38877999999999996</v>
      </c>
    </row>
    <row r="289" spans="1:5" ht="15">
      <c r="A289" s="4"/>
      <c r="B289" s="5" t="s">
        <v>31</v>
      </c>
      <c r="C289" s="11"/>
      <c r="D289" s="11"/>
      <c r="E289" s="74"/>
    </row>
    <row r="290" spans="1:5" ht="15">
      <c r="A290" s="4"/>
      <c r="B290" s="5" t="s">
        <v>19</v>
      </c>
      <c r="C290" s="11">
        <v>500</v>
      </c>
      <c r="D290" s="11">
        <v>0</v>
      </c>
      <c r="E290" s="74">
        <f t="shared" si="7"/>
        <v>0</v>
      </c>
    </row>
    <row r="291" spans="1:5" ht="15">
      <c r="A291" s="4"/>
      <c r="B291" s="5" t="s">
        <v>10</v>
      </c>
      <c r="C291" s="11">
        <v>700</v>
      </c>
      <c r="D291" s="11">
        <v>302</v>
      </c>
      <c r="E291" s="74">
        <f t="shared" si="7"/>
        <v>0.43142857142857144</v>
      </c>
    </row>
    <row r="292" spans="1:5" ht="15">
      <c r="A292" s="4"/>
      <c r="B292" s="5" t="s">
        <v>32</v>
      </c>
      <c r="C292" s="11">
        <v>1000</v>
      </c>
      <c r="D292" s="11">
        <v>0</v>
      </c>
      <c r="E292" s="74">
        <f t="shared" si="7"/>
        <v>0</v>
      </c>
    </row>
    <row r="293" spans="1:5" ht="15">
      <c r="A293" s="4"/>
      <c r="B293" s="5" t="s">
        <v>33</v>
      </c>
      <c r="C293" s="11">
        <v>500</v>
      </c>
      <c r="D293" s="11">
        <v>63.65</v>
      </c>
      <c r="E293" s="74">
        <f aca="true" t="shared" si="8" ref="E293:E316">SUM(D293/C293)</f>
        <v>0.1273</v>
      </c>
    </row>
    <row r="294" spans="1:5" ht="15">
      <c r="A294" s="4"/>
      <c r="B294" s="5" t="s">
        <v>44</v>
      </c>
      <c r="C294" s="11">
        <v>500</v>
      </c>
      <c r="D294" s="11">
        <v>0</v>
      </c>
      <c r="E294" s="74">
        <f t="shared" si="8"/>
        <v>0</v>
      </c>
    </row>
    <row r="295" spans="1:5" ht="15">
      <c r="A295" s="4"/>
      <c r="B295" s="64" t="s">
        <v>21</v>
      </c>
      <c r="C295" s="58">
        <v>3774</v>
      </c>
      <c r="D295" s="58">
        <v>1176.64</v>
      </c>
      <c r="E295" s="76">
        <f t="shared" si="8"/>
        <v>0.31177530471648124</v>
      </c>
    </row>
    <row r="296" spans="1:5" ht="15.75">
      <c r="A296" s="3"/>
      <c r="B296" s="24" t="s">
        <v>58</v>
      </c>
      <c r="C296" s="25">
        <f>SUM(C297:C315)</f>
        <v>501091</v>
      </c>
      <c r="D296" s="25">
        <f>SUM(D297:D315)</f>
        <v>254023.47999999995</v>
      </c>
      <c r="E296" s="67">
        <f t="shared" si="8"/>
        <v>0.5069408151413615</v>
      </c>
    </row>
    <row r="297" spans="1:5" ht="15">
      <c r="A297" s="4"/>
      <c r="B297" s="10" t="s">
        <v>1</v>
      </c>
      <c r="C297" s="11">
        <v>312972</v>
      </c>
      <c r="D297" s="11">
        <v>150572.12</v>
      </c>
      <c r="E297" s="74">
        <f t="shared" si="8"/>
        <v>0.481104124330611</v>
      </c>
    </row>
    <row r="298" spans="1:5" ht="15">
      <c r="A298" s="4"/>
      <c r="B298" s="5" t="s">
        <v>2</v>
      </c>
      <c r="C298" s="11">
        <v>21902</v>
      </c>
      <c r="D298" s="11">
        <v>21205.67</v>
      </c>
      <c r="E298" s="74">
        <f t="shared" si="8"/>
        <v>0.9682070130581681</v>
      </c>
    </row>
    <row r="299" spans="1:5" ht="15">
      <c r="A299" s="4"/>
      <c r="B299" s="5" t="s">
        <v>5</v>
      </c>
      <c r="C299" s="11">
        <v>59702</v>
      </c>
      <c r="D299" s="11">
        <v>26309.05</v>
      </c>
      <c r="E299" s="74">
        <f t="shared" si="8"/>
        <v>0.44067284178084487</v>
      </c>
    </row>
    <row r="300" spans="1:5" ht="15">
      <c r="A300" s="4"/>
      <c r="B300" s="5" t="s">
        <v>17</v>
      </c>
      <c r="C300" s="11">
        <v>8612</v>
      </c>
      <c r="D300" s="11">
        <v>4235.08</v>
      </c>
      <c r="E300" s="74">
        <f t="shared" si="8"/>
        <v>0.4917649790989317</v>
      </c>
    </row>
    <row r="301" spans="1:5" ht="15">
      <c r="A301" s="4"/>
      <c r="B301" s="5" t="s">
        <v>3</v>
      </c>
      <c r="C301" s="11">
        <v>20357</v>
      </c>
      <c r="D301" s="11">
        <v>16237.5</v>
      </c>
      <c r="E301" s="74">
        <f t="shared" si="8"/>
        <v>0.7976371764012379</v>
      </c>
    </row>
    <row r="302" spans="1:5" ht="15">
      <c r="A302" s="4"/>
      <c r="B302" s="5" t="s">
        <v>7</v>
      </c>
      <c r="C302" s="11">
        <v>15700</v>
      </c>
      <c r="D302" s="11">
        <v>11978.49</v>
      </c>
      <c r="E302" s="74">
        <f t="shared" si="8"/>
        <v>0.7629611464968152</v>
      </c>
    </row>
    <row r="303" spans="1:5" ht="15">
      <c r="A303" s="4"/>
      <c r="B303" s="5" t="s">
        <v>20</v>
      </c>
      <c r="C303" s="11">
        <v>1200</v>
      </c>
      <c r="D303" s="11">
        <v>554.9</v>
      </c>
      <c r="E303" s="74">
        <f t="shared" si="8"/>
        <v>0.46241666666666664</v>
      </c>
    </row>
    <row r="304" spans="1:5" ht="15">
      <c r="A304" s="4"/>
      <c r="B304" s="5" t="s">
        <v>6</v>
      </c>
      <c r="C304" s="11">
        <v>9000</v>
      </c>
      <c r="D304" s="11">
        <v>5347.87</v>
      </c>
      <c r="E304" s="74">
        <f t="shared" si="8"/>
        <v>0.5942077777777778</v>
      </c>
    </row>
    <row r="305" spans="1:5" ht="15">
      <c r="A305" s="4"/>
      <c r="B305" s="5" t="s">
        <v>9</v>
      </c>
      <c r="C305" s="11">
        <v>17000</v>
      </c>
      <c r="D305" s="11">
        <v>2276.25</v>
      </c>
      <c r="E305" s="74">
        <f t="shared" si="8"/>
        <v>0.13389705882352942</v>
      </c>
    </row>
    <row r="306" spans="1:5" ht="15">
      <c r="A306" s="4"/>
      <c r="B306" s="5" t="s">
        <v>28</v>
      </c>
      <c r="C306" s="11">
        <v>500</v>
      </c>
      <c r="D306" s="11">
        <v>140</v>
      </c>
      <c r="E306" s="74">
        <f t="shared" si="8"/>
        <v>0.28</v>
      </c>
    </row>
    <row r="307" spans="1:5" ht="15">
      <c r="A307" s="4"/>
      <c r="B307" s="5" t="s">
        <v>8</v>
      </c>
      <c r="C307" s="11">
        <v>10000</v>
      </c>
      <c r="D307" s="11">
        <v>5923.63</v>
      </c>
      <c r="E307" s="74">
        <f t="shared" si="8"/>
        <v>0.592363</v>
      </c>
    </row>
    <row r="308" spans="1:5" ht="15">
      <c r="A308" s="4"/>
      <c r="B308" s="5" t="s">
        <v>29</v>
      </c>
      <c r="C308" s="11">
        <v>300</v>
      </c>
      <c r="D308" s="11">
        <v>7.32</v>
      </c>
      <c r="E308" s="74">
        <f t="shared" si="8"/>
        <v>0.0244</v>
      </c>
    </row>
    <row r="309" spans="1:5" ht="15">
      <c r="A309" s="4"/>
      <c r="B309" s="5" t="s">
        <v>30</v>
      </c>
      <c r="C309" s="11">
        <v>2200</v>
      </c>
      <c r="D309" s="11">
        <v>1105.56</v>
      </c>
      <c r="E309" s="74">
        <f t="shared" si="8"/>
        <v>0.5025272727272727</v>
      </c>
    </row>
    <row r="310" spans="1:5" ht="15">
      <c r="A310" s="4"/>
      <c r="B310" s="5" t="s">
        <v>31</v>
      </c>
      <c r="C310" s="11"/>
      <c r="D310" s="11"/>
      <c r="E310" s="74"/>
    </row>
    <row r="311" spans="1:5" ht="15">
      <c r="A311" s="4"/>
      <c r="B311" s="5" t="s">
        <v>10</v>
      </c>
      <c r="C311" s="11">
        <v>310</v>
      </c>
      <c r="D311" s="11">
        <v>302</v>
      </c>
      <c r="E311" s="74">
        <f t="shared" si="8"/>
        <v>0.9741935483870968</v>
      </c>
    </row>
    <row r="312" spans="1:5" ht="15">
      <c r="A312" s="4"/>
      <c r="B312" s="5" t="s">
        <v>32</v>
      </c>
      <c r="C312" s="11">
        <v>200</v>
      </c>
      <c r="D312" s="11">
        <v>186.6</v>
      </c>
      <c r="E312" s="74">
        <f t="shared" si="8"/>
        <v>0.9329999999999999</v>
      </c>
    </row>
    <row r="313" spans="1:5" ht="15">
      <c r="A313" s="4"/>
      <c r="B313" s="5" t="s">
        <v>33</v>
      </c>
      <c r="C313" s="11">
        <v>500</v>
      </c>
      <c r="D313" s="11">
        <v>0</v>
      </c>
      <c r="E313" s="74">
        <f t="shared" si="8"/>
        <v>0</v>
      </c>
    </row>
    <row r="314" spans="1:5" ht="15">
      <c r="A314" s="4"/>
      <c r="B314" s="5" t="s">
        <v>44</v>
      </c>
      <c r="C314" s="11">
        <v>700</v>
      </c>
      <c r="D314" s="11">
        <v>203.51</v>
      </c>
      <c r="E314" s="74">
        <f t="shared" si="8"/>
        <v>0.2907285714285714</v>
      </c>
    </row>
    <row r="315" spans="1:5" ht="15">
      <c r="A315" s="4"/>
      <c r="B315" s="64" t="s">
        <v>21</v>
      </c>
      <c r="C315" s="58">
        <v>19936</v>
      </c>
      <c r="D315" s="58">
        <v>7437.93</v>
      </c>
      <c r="E315" s="74">
        <f t="shared" si="8"/>
        <v>0.3730903892455859</v>
      </c>
    </row>
    <row r="316" spans="1:5" ht="15.75">
      <c r="A316" s="65"/>
      <c r="B316" s="65" t="s">
        <v>68</v>
      </c>
      <c r="C316" s="66">
        <f>SUM(C13+C36+C58+C80+C112+C145+C166+C189+C212+C233+C255+C276+C296)</f>
        <v>18671841</v>
      </c>
      <c r="D316" s="66">
        <f>SUM(D13+D36+D58+D80+D112+D145+D166+D189+D212+D233+D255+D276+D296)</f>
        <v>9865289.620000001</v>
      </c>
      <c r="E316" s="77">
        <f t="shared" si="8"/>
        <v>0.528351201148296</v>
      </c>
    </row>
  </sheetData>
  <mergeCells count="9">
    <mergeCell ref="B2:E2"/>
    <mergeCell ref="B3:E3"/>
    <mergeCell ref="B1:E1"/>
    <mergeCell ref="B8:E8"/>
    <mergeCell ref="B9:E9"/>
    <mergeCell ref="B5:E5"/>
    <mergeCell ref="B4:E4"/>
    <mergeCell ref="B6:E6"/>
    <mergeCell ref="B7:E7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2" sqref="A2:G29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7" s="28" customFormat="1" ht="16.5" thickBot="1">
      <c r="A4" s="68"/>
      <c r="B4" s="68"/>
      <c r="C4" s="68"/>
      <c r="D4" s="68"/>
      <c r="E4" s="68"/>
      <c r="F4" s="68"/>
      <c r="G4" s="68"/>
    </row>
    <row r="5" spans="1:7" s="28" customFormat="1" ht="15.75">
      <c r="A5" s="30" t="s">
        <v>0</v>
      </c>
      <c r="B5" s="30" t="s">
        <v>36</v>
      </c>
      <c r="C5" s="30">
        <v>80104</v>
      </c>
      <c r="D5" s="30" t="s">
        <v>36</v>
      </c>
      <c r="E5" s="30">
        <v>80195</v>
      </c>
      <c r="F5" s="31" t="s">
        <v>41</v>
      </c>
      <c r="G5" s="32" t="s">
        <v>41</v>
      </c>
    </row>
    <row r="6" spans="1:7" s="28" customFormat="1" ht="15.75">
      <c r="A6" s="34"/>
      <c r="B6" s="35"/>
      <c r="C6" s="35"/>
      <c r="D6" s="35"/>
      <c r="E6" s="35"/>
      <c r="F6" s="36" t="s">
        <v>37</v>
      </c>
      <c r="G6" s="37" t="s">
        <v>15</v>
      </c>
    </row>
    <row r="7" spans="1: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40"/>
      <c r="G7" s="41"/>
    </row>
    <row r="8" spans="1:7" s="28" customFormat="1" ht="15.75">
      <c r="A8" s="43" t="s">
        <v>61</v>
      </c>
      <c r="B8" s="44">
        <f aca="true" t="shared" si="0" ref="B8:G8">SUM(B9:B27)</f>
        <v>593116</v>
      </c>
      <c r="C8" s="44">
        <f t="shared" si="0"/>
        <v>314800.89</v>
      </c>
      <c r="D8" s="44">
        <f t="shared" si="0"/>
        <v>5172</v>
      </c>
      <c r="E8" s="44">
        <f t="shared" si="0"/>
        <v>5172</v>
      </c>
      <c r="F8" s="44">
        <f t="shared" si="0"/>
        <v>598288</v>
      </c>
      <c r="G8" s="44">
        <f t="shared" si="0"/>
        <v>319972.89</v>
      </c>
    </row>
    <row r="9" spans="1:7" s="28" customFormat="1" ht="15.75">
      <c r="A9" s="47" t="s">
        <v>1</v>
      </c>
      <c r="B9" s="48">
        <v>398698</v>
      </c>
      <c r="C9" s="48">
        <v>198976.2</v>
      </c>
      <c r="D9" s="48"/>
      <c r="E9" s="48"/>
      <c r="F9" s="48">
        <f aca="true" t="shared" si="1" ref="F9:F27">SUM(B9+D9)</f>
        <v>398698</v>
      </c>
      <c r="G9" s="48">
        <f aca="true" t="shared" si="2" ref="G9:G27">SUM(C9+E9)</f>
        <v>198976.2</v>
      </c>
    </row>
    <row r="10" spans="1:7" s="28" customFormat="1" ht="15.75">
      <c r="A10" s="50" t="s">
        <v>2</v>
      </c>
      <c r="B10" s="48">
        <v>32000</v>
      </c>
      <c r="C10" s="48">
        <v>30519</v>
      </c>
      <c r="D10" s="48"/>
      <c r="E10" s="48"/>
      <c r="F10" s="48">
        <f t="shared" si="1"/>
        <v>32000</v>
      </c>
      <c r="G10" s="48">
        <f t="shared" si="2"/>
        <v>30519</v>
      </c>
    </row>
    <row r="11" spans="1:7" s="28" customFormat="1" ht="15.75">
      <c r="A11" s="50" t="s">
        <v>5</v>
      </c>
      <c r="B11" s="48">
        <v>74346</v>
      </c>
      <c r="C11" s="48">
        <v>34419.11</v>
      </c>
      <c r="D11" s="48"/>
      <c r="E11" s="48"/>
      <c r="F11" s="48">
        <f t="shared" si="1"/>
        <v>74346</v>
      </c>
      <c r="G11" s="48">
        <f t="shared" si="2"/>
        <v>34419.11</v>
      </c>
    </row>
    <row r="12" spans="1:7" s="28" customFormat="1" ht="15.75">
      <c r="A12" s="50" t="s">
        <v>17</v>
      </c>
      <c r="B12" s="48">
        <v>10628</v>
      </c>
      <c r="C12" s="48">
        <v>5372.08</v>
      </c>
      <c r="D12" s="48"/>
      <c r="E12" s="48"/>
      <c r="F12" s="48">
        <f t="shared" si="1"/>
        <v>10628</v>
      </c>
      <c r="G12" s="48">
        <f t="shared" si="2"/>
        <v>5372.08</v>
      </c>
    </row>
    <row r="13" spans="1:7" s="28" customFormat="1" ht="15.75">
      <c r="A13" s="50" t="s">
        <v>3</v>
      </c>
      <c r="B13" s="48">
        <v>29570</v>
      </c>
      <c r="C13" s="48">
        <v>22200</v>
      </c>
      <c r="D13" s="48">
        <v>5172</v>
      </c>
      <c r="E13" s="48">
        <v>5172</v>
      </c>
      <c r="F13" s="48">
        <f t="shared" si="1"/>
        <v>34742</v>
      </c>
      <c r="G13" s="48">
        <f t="shared" si="2"/>
        <v>27372</v>
      </c>
    </row>
    <row r="14" spans="1:7" s="28" customFormat="1" ht="15.75">
      <c r="A14" s="50" t="s">
        <v>7</v>
      </c>
      <c r="B14" s="48">
        <v>6000</v>
      </c>
      <c r="C14" s="48">
        <v>3169.98</v>
      </c>
      <c r="D14" s="48"/>
      <c r="E14" s="48"/>
      <c r="F14" s="48">
        <f t="shared" si="1"/>
        <v>6000</v>
      </c>
      <c r="G14" s="48">
        <f t="shared" si="2"/>
        <v>3169.98</v>
      </c>
    </row>
    <row r="15" spans="1:7" s="28" customFormat="1" ht="15.75">
      <c r="A15" s="50" t="s">
        <v>6</v>
      </c>
      <c r="B15" s="48">
        <v>23000</v>
      </c>
      <c r="C15" s="48">
        <v>14512.94</v>
      </c>
      <c r="D15" s="48"/>
      <c r="E15" s="48"/>
      <c r="F15" s="48">
        <f t="shared" si="1"/>
        <v>23000</v>
      </c>
      <c r="G15" s="48">
        <f t="shared" si="2"/>
        <v>14512.94</v>
      </c>
    </row>
    <row r="16" spans="1:7" s="28" customFormat="1" ht="15.75">
      <c r="A16" s="50" t="s">
        <v>9</v>
      </c>
      <c r="B16" s="48">
        <v>1000</v>
      </c>
      <c r="C16" s="48">
        <v>608</v>
      </c>
      <c r="D16" s="48"/>
      <c r="E16" s="48"/>
      <c r="F16" s="48">
        <f t="shared" si="1"/>
        <v>1000</v>
      </c>
      <c r="G16" s="48">
        <f t="shared" si="2"/>
        <v>608</v>
      </c>
    </row>
    <row r="17" spans="1:7" s="28" customFormat="1" ht="15.75">
      <c r="A17" s="50" t="s">
        <v>28</v>
      </c>
      <c r="B17" s="48">
        <v>1000</v>
      </c>
      <c r="C17" s="48">
        <v>0</v>
      </c>
      <c r="D17" s="48"/>
      <c r="E17" s="48"/>
      <c r="F17" s="48">
        <f t="shared" si="1"/>
        <v>1000</v>
      </c>
      <c r="G17" s="48">
        <f t="shared" si="2"/>
        <v>0</v>
      </c>
    </row>
    <row r="18" spans="1:7" s="28" customFormat="1" ht="15.75">
      <c r="A18" s="50" t="s">
        <v>8</v>
      </c>
      <c r="B18" s="48">
        <v>7450</v>
      </c>
      <c r="C18" s="48">
        <v>2437.12</v>
      </c>
      <c r="D18" s="48"/>
      <c r="E18" s="48"/>
      <c r="F18" s="48">
        <f t="shared" si="1"/>
        <v>7450</v>
      </c>
      <c r="G18" s="48">
        <f t="shared" si="2"/>
        <v>2437.12</v>
      </c>
    </row>
    <row r="19" spans="1:7" s="28" customFormat="1" ht="15.75">
      <c r="A19" s="50" t="s">
        <v>29</v>
      </c>
      <c r="B19" s="48">
        <v>950</v>
      </c>
      <c r="C19" s="48">
        <v>461</v>
      </c>
      <c r="D19" s="48"/>
      <c r="E19" s="48"/>
      <c r="F19" s="48">
        <f t="shared" si="1"/>
        <v>950</v>
      </c>
      <c r="G19" s="48">
        <f t="shared" si="2"/>
        <v>461</v>
      </c>
    </row>
    <row r="20" spans="1:7" s="28" customFormat="1" ht="15.75">
      <c r="A20" s="50" t="s">
        <v>30</v>
      </c>
      <c r="B20" s="48"/>
      <c r="C20" s="48"/>
      <c r="D20" s="48"/>
      <c r="E20" s="48"/>
      <c r="F20" s="48">
        <f t="shared" si="1"/>
        <v>0</v>
      </c>
      <c r="G20" s="48">
        <f t="shared" si="2"/>
        <v>0</v>
      </c>
    </row>
    <row r="21" spans="1:7" s="28" customFormat="1" ht="15.75">
      <c r="A21" s="50" t="s">
        <v>31</v>
      </c>
      <c r="B21" s="48">
        <v>1500</v>
      </c>
      <c r="C21" s="48">
        <v>583.17</v>
      </c>
      <c r="D21" s="48"/>
      <c r="E21" s="48"/>
      <c r="F21" s="48">
        <f t="shared" si="1"/>
        <v>1500</v>
      </c>
      <c r="G21" s="48">
        <f t="shared" si="2"/>
        <v>583.17</v>
      </c>
    </row>
    <row r="22" spans="1:7" s="28" customFormat="1" ht="15.75">
      <c r="A22" s="50" t="s">
        <v>19</v>
      </c>
      <c r="B22" s="48">
        <v>500</v>
      </c>
      <c r="C22" s="48">
        <v>0</v>
      </c>
      <c r="D22" s="48"/>
      <c r="E22" s="48"/>
      <c r="F22" s="48">
        <f t="shared" si="1"/>
        <v>500</v>
      </c>
      <c r="G22" s="48">
        <f t="shared" si="2"/>
        <v>0</v>
      </c>
    </row>
    <row r="23" spans="1:7" s="28" customFormat="1" ht="15.75">
      <c r="A23" s="50" t="s">
        <v>10</v>
      </c>
      <c r="B23" s="48">
        <v>700</v>
      </c>
      <c r="C23" s="48">
        <v>302</v>
      </c>
      <c r="D23" s="48"/>
      <c r="E23" s="48"/>
      <c r="F23" s="48">
        <f t="shared" si="1"/>
        <v>700</v>
      </c>
      <c r="G23" s="48">
        <f t="shared" si="2"/>
        <v>302</v>
      </c>
    </row>
    <row r="24" spans="1:7" s="28" customFormat="1" ht="15.75">
      <c r="A24" s="50" t="s">
        <v>32</v>
      </c>
      <c r="B24" s="48">
        <v>1000</v>
      </c>
      <c r="C24" s="48">
        <v>0</v>
      </c>
      <c r="D24" s="48"/>
      <c r="E24" s="48"/>
      <c r="F24" s="48">
        <f t="shared" si="1"/>
        <v>1000</v>
      </c>
      <c r="G24" s="48">
        <f t="shared" si="2"/>
        <v>0</v>
      </c>
    </row>
    <row r="25" spans="1:7" s="28" customFormat="1" ht="15.75">
      <c r="A25" s="50" t="s">
        <v>33</v>
      </c>
      <c r="B25" s="48">
        <v>500</v>
      </c>
      <c r="C25" s="48">
        <v>63.65</v>
      </c>
      <c r="D25" s="48"/>
      <c r="E25" s="48"/>
      <c r="F25" s="48">
        <f t="shared" si="1"/>
        <v>500</v>
      </c>
      <c r="G25" s="48">
        <f t="shared" si="2"/>
        <v>63.65</v>
      </c>
    </row>
    <row r="26" spans="1:7" s="28" customFormat="1" ht="15.75">
      <c r="A26" s="50" t="s">
        <v>44</v>
      </c>
      <c r="B26" s="48">
        <v>500</v>
      </c>
      <c r="C26" s="48">
        <v>0</v>
      </c>
      <c r="D26" s="48"/>
      <c r="E26" s="48"/>
      <c r="F26" s="48">
        <f t="shared" si="1"/>
        <v>500</v>
      </c>
      <c r="G26" s="48">
        <f t="shared" si="2"/>
        <v>0</v>
      </c>
    </row>
    <row r="27" spans="1:7" s="28" customFormat="1" ht="15.75">
      <c r="A27" s="54" t="s">
        <v>21</v>
      </c>
      <c r="B27" s="55">
        <v>3774</v>
      </c>
      <c r="C27" s="55">
        <v>1176.64</v>
      </c>
      <c r="D27" s="55"/>
      <c r="E27" s="55"/>
      <c r="F27" s="55">
        <f t="shared" si="1"/>
        <v>3774</v>
      </c>
      <c r="G27" s="55">
        <f t="shared" si="2"/>
        <v>1176.64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2" sqref="A2:G31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7" s="28" customFormat="1" ht="16.5" thickBot="1">
      <c r="A4" s="68"/>
      <c r="B4" s="68"/>
      <c r="C4" s="68"/>
      <c r="D4" s="68"/>
      <c r="E4" s="68"/>
      <c r="F4" s="68"/>
      <c r="G4" s="68"/>
    </row>
    <row r="5" spans="1:7" s="28" customFormat="1" ht="15.75">
      <c r="A5" s="30" t="s">
        <v>0</v>
      </c>
      <c r="B5" s="30" t="s">
        <v>36</v>
      </c>
      <c r="C5" s="30">
        <v>80104</v>
      </c>
      <c r="D5" s="30" t="s">
        <v>36</v>
      </c>
      <c r="E5" s="30">
        <v>80195</v>
      </c>
      <c r="F5" s="31" t="s">
        <v>41</v>
      </c>
      <c r="G5" s="32" t="s">
        <v>41</v>
      </c>
    </row>
    <row r="6" spans="1:7" s="28" customFormat="1" ht="15.75">
      <c r="A6" s="34"/>
      <c r="B6" s="35"/>
      <c r="C6" s="35"/>
      <c r="D6" s="35"/>
      <c r="E6" s="35"/>
      <c r="F6" s="36" t="s">
        <v>37</v>
      </c>
      <c r="G6" s="37" t="s">
        <v>15</v>
      </c>
    </row>
    <row r="7" spans="1: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40"/>
      <c r="G7" s="41"/>
    </row>
    <row r="8" spans="1:7" s="28" customFormat="1" ht="15.75">
      <c r="A8" s="43" t="s">
        <v>60</v>
      </c>
      <c r="B8" s="44">
        <f aca="true" t="shared" si="0" ref="B8:G8">SUM(B9:B29)</f>
        <v>1109743</v>
      </c>
      <c r="C8" s="44">
        <f t="shared" si="0"/>
        <v>571841.96</v>
      </c>
      <c r="D8" s="44">
        <f t="shared" si="0"/>
        <v>3879</v>
      </c>
      <c r="E8" s="44">
        <f t="shared" si="0"/>
        <v>3879</v>
      </c>
      <c r="F8" s="44">
        <f t="shared" si="0"/>
        <v>1113622</v>
      </c>
      <c r="G8" s="44">
        <f t="shared" si="0"/>
        <v>575720.96</v>
      </c>
    </row>
    <row r="9" spans="1:7" s="28" customFormat="1" ht="15.75">
      <c r="A9" s="47" t="s">
        <v>1</v>
      </c>
      <c r="B9" s="48">
        <v>742819</v>
      </c>
      <c r="C9" s="48">
        <v>365968.37</v>
      </c>
      <c r="D9" s="48"/>
      <c r="E9" s="48"/>
      <c r="F9" s="48">
        <f aca="true" t="shared" si="1" ref="F9:F29">SUM(B9+D9)</f>
        <v>742819</v>
      </c>
      <c r="G9" s="48">
        <f aca="true" t="shared" si="2" ref="G9:G29">SUM(C9+E9)</f>
        <v>365968.37</v>
      </c>
    </row>
    <row r="10" spans="1:7" s="28" customFormat="1" ht="15.75">
      <c r="A10" s="50" t="s">
        <v>2</v>
      </c>
      <c r="B10" s="48">
        <v>52105</v>
      </c>
      <c r="C10" s="48">
        <v>52098.38</v>
      </c>
      <c r="D10" s="48"/>
      <c r="E10" s="48"/>
      <c r="F10" s="48">
        <f t="shared" si="1"/>
        <v>52105</v>
      </c>
      <c r="G10" s="48">
        <f t="shared" si="2"/>
        <v>52098.38</v>
      </c>
    </row>
    <row r="11" spans="1:7" s="28" customFormat="1" ht="15.75">
      <c r="A11" s="50" t="s">
        <v>5</v>
      </c>
      <c r="B11" s="48">
        <v>130123</v>
      </c>
      <c r="C11" s="48">
        <v>62199.37</v>
      </c>
      <c r="D11" s="48"/>
      <c r="E11" s="48"/>
      <c r="F11" s="48">
        <f t="shared" si="1"/>
        <v>130123</v>
      </c>
      <c r="G11" s="48">
        <f t="shared" si="2"/>
        <v>62199.37</v>
      </c>
    </row>
    <row r="12" spans="1:7" s="28" customFormat="1" ht="15.75">
      <c r="A12" s="50" t="s">
        <v>17</v>
      </c>
      <c r="B12" s="48">
        <v>19146</v>
      </c>
      <c r="C12" s="48">
        <v>10012.23</v>
      </c>
      <c r="D12" s="48"/>
      <c r="E12" s="48"/>
      <c r="F12" s="48">
        <f t="shared" si="1"/>
        <v>19146</v>
      </c>
      <c r="G12" s="48">
        <f t="shared" si="2"/>
        <v>10012.23</v>
      </c>
    </row>
    <row r="13" spans="1:7" s="28" customFormat="1" ht="15.75">
      <c r="A13" s="50" t="s">
        <v>4</v>
      </c>
      <c r="B13" s="48">
        <v>500</v>
      </c>
      <c r="C13" s="48">
        <v>240</v>
      </c>
      <c r="D13" s="48"/>
      <c r="E13" s="48"/>
      <c r="F13" s="48">
        <f t="shared" si="1"/>
        <v>500</v>
      </c>
      <c r="G13" s="48">
        <f t="shared" si="2"/>
        <v>240</v>
      </c>
    </row>
    <row r="14" spans="1:7" s="28" customFormat="1" ht="15.75">
      <c r="A14" s="50" t="s">
        <v>3</v>
      </c>
      <c r="B14" s="48">
        <v>47500</v>
      </c>
      <c r="C14" s="48">
        <v>35625</v>
      </c>
      <c r="D14" s="48">
        <v>3879</v>
      </c>
      <c r="E14" s="48">
        <v>3879</v>
      </c>
      <c r="F14" s="48">
        <f t="shared" si="1"/>
        <v>51379</v>
      </c>
      <c r="G14" s="48">
        <f t="shared" si="2"/>
        <v>39504</v>
      </c>
    </row>
    <row r="15" spans="1:7" s="28" customFormat="1" ht="15.75">
      <c r="A15" s="50" t="s">
        <v>7</v>
      </c>
      <c r="B15" s="48">
        <v>20700</v>
      </c>
      <c r="C15" s="48">
        <v>5200.75</v>
      </c>
      <c r="D15" s="48"/>
      <c r="E15" s="48"/>
      <c r="F15" s="48">
        <f t="shared" si="1"/>
        <v>20700</v>
      </c>
      <c r="G15" s="48">
        <f t="shared" si="2"/>
        <v>5200.75</v>
      </c>
    </row>
    <row r="16" spans="1:7" s="28" customFormat="1" ht="15.75">
      <c r="A16" s="50" t="s">
        <v>20</v>
      </c>
      <c r="B16" s="48"/>
      <c r="C16" s="48"/>
      <c r="D16" s="48"/>
      <c r="E16" s="48"/>
      <c r="F16" s="48">
        <f t="shared" si="1"/>
        <v>0</v>
      </c>
      <c r="G16" s="48">
        <f t="shared" si="2"/>
        <v>0</v>
      </c>
    </row>
    <row r="17" spans="1:7" s="28" customFormat="1" ht="15.75">
      <c r="A17" s="50" t="s">
        <v>6</v>
      </c>
      <c r="B17" s="48">
        <v>60000</v>
      </c>
      <c r="C17" s="48">
        <v>26371.83</v>
      </c>
      <c r="D17" s="48"/>
      <c r="E17" s="48"/>
      <c r="F17" s="48">
        <f t="shared" si="1"/>
        <v>60000</v>
      </c>
      <c r="G17" s="48">
        <f t="shared" si="2"/>
        <v>26371.83</v>
      </c>
    </row>
    <row r="18" spans="1:7" s="28" customFormat="1" ht="15.75">
      <c r="A18" s="50" t="s">
        <v>9</v>
      </c>
      <c r="B18" s="48">
        <v>5900</v>
      </c>
      <c r="C18" s="48">
        <v>1841.5</v>
      </c>
      <c r="D18" s="48"/>
      <c r="E18" s="48"/>
      <c r="F18" s="48">
        <f t="shared" si="1"/>
        <v>5900</v>
      </c>
      <c r="G18" s="48">
        <f t="shared" si="2"/>
        <v>1841.5</v>
      </c>
    </row>
    <row r="19" spans="1:7" s="28" customFormat="1" ht="15.75">
      <c r="A19" s="50" t="s">
        <v>28</v>
      </c>
      <c r="B19" s="48">
        <v>1100</v>
      </c>
      <c r="C19" s="48">
        <v>0</v>
      </c>
      <c r="D19" s="48"/>
      <c r="E19" s="48"/>
      <c r="F19" s="48">
        <f t="shared" si="1"/>
        <v>1100</v>
      </c>
      <c r="G19" s="48">
        <f t="shared" si="2"/>
        <v>0</v>
      </c>
    </row>
    <row r="20" spans="1:7" s="28" customFormat="1" ht="15.75">
      <c r="A20" s="50" t="s">
        <v>8</v>
      </c>
      <c r="B20" s="48">
        <v>16800</v>
      </c>
      <c r="C20" s="48">
        <v>7605.28</v>
      </c>
      <c r="D20" s="48"/>
      <c r="E20" s="48"/>
      <c r="F20" s="48">
        <f t="shared" si="1"/>
        <v>16800</v>
      </c>
      <c r="G20" s="48">
        <f t="shared" si="2"/>
        <v>7605.28</v>
      </c>
    </row>
    <row r="21" spans="1:7" s="28" customFormat="1" ht="15.75">
      <c r="A21" s="50" t="s">
        <v>29</v>
      </c>
      <c r="B21" s="48">
        <v>800</v>
      </c>
      <c r="C21" s="48">
        <v>259.16</v>
      </c>
      <c r="D21" s="48"/>
      <c r="E21" s="48"/>
      <c r="F21" s="48">
        <f t="shared" si="1"/>
        <v>800</v>
      </c>
      <c r="G21" s="48">
        <f t="shared" si="2"/>
        <v>259.16</v>
      </c>
    </row>
    <row r="22" spans="1:7" s="28" customFormat="1" ht="15.75">
      <c r="A22" s="50" t="s">
        <v>30</v>
      </c>
      <c r="B22" s="48"/>
      <c r="C22" s="48"/>
      <c r="D22" s="48"/>
      <c r="E22" s="48"/>
      <c r="F22" s="48">
        <f t="shared" si="1"/>
        <v>0</v>
      </c>
      <c r="G22" s="48">
        <f t="shared" si="2"/>
        <v>0</v>
      </c>
    </row>
    <row r="23" spans="1:7" s="28" customFormat="1" ht="15.75">
      <c r="A23" s="50" t="s">
        <v>31</v>
      </c>
      <c r="B23" s="48">
        <v>2400</v>
      </c>
      <c r="C23" s="48">
        <v>1530.01</v>
      </c>
      <c r="D23" s="48"/>
      <c r="E23" s="48"/>
      <c r="F23" s="48">
        <f t="shared" si="1"/>
        <v>2400</v>
      </c>
      <c r="G23" s="48">
        <f t="shared" si="2"/>
        <v>1530.01</v>
      </c>
    </row>
    <row r="24" spans="1:7" s="28" customFormat="1" ht="15.75">
      <c r="A24" s="50" t="s">
        <v>19</v>
      </c>
      <c r="B24" s="48">
        <v>500</v>
      </c>
      <c r="C24" s="48">
        <v>189.62</v>
      </c>
      <c r="D24" s="48"/>
      <c r="E24" s="48"/>
      <c r="F24" s="48">
        <f t="shared" si="1"/>
        <v>500</v>
      </c>
      <c r="G24" s="48">
        <f t="shared" si="2"/>
        <v>189.62</v>
      </c>
    </row>
    <row r="25" spans="1:7" s="28" customFormat="1" ht="15.75">
      <c r="A25" s="50" t="s">
        <v>10</v>
      </c>
      <c r="B25" s="48">
        <v>450</v>
      </c>
      <c r="C25" s="48">
        <v>302</v>
      </c>
      <c r="D25" s="48"/>
      <c r="E25" s="48"/>
      <c r="F25" s="48">
        <f t="shared" si="1"/>
        <v>450</v>
      </c>
      <c r="G25" s="48">
        <f t="shared" si="2"/>
        <v>302</v>
      </c>
    </row>
    <row r="26" spans="1:7" s="28" customFormat="1" ht="15.75">
      <c r="A26" s="50" t="s">
        <v>32</v>
      </c>
      <c r="B26" s="48">
        <v>800</v>
      </c>
      <c r="C26" s="48">
        <v>650</v>
      </c>
      <c r="D26" s="48"/>
      <c r="E26" s="48"/>
      <c r="F26" s="48">
        <f t="shared" si="1"/>
        <v>800</v>
      </c>
      <c r="G26" s="48">
        <f t="shared" si="2"/>
        <v>650</v>
      </c>
    </row>
    <row r="27" spans="1:7" s="28" customFormat="1" ht="15.75">
      <c r="A27" s="50" t="s">
        <v>33</v>
      </c>
      <c r="B27" s="48">
        <v>300</v>
      </c>
      <c r="C27" s="48">
        <v>0</v>
      </c>
      <c r="D27" s="48"/>
      <c r="E27" s="48"/>
      <c r="F27" s="48">
        <f t="shared" si="1"/>
        <v>300</v>
      </c>
      <c r="G27" s="48">
        <f t="shared" si="2"/>
        <v>0</v>
      </c>
    </row>
    <row r="28" spans="1:7" s="28" customFormat="1" ht="15.75">
      <c r="A28" s="50" t="s">
        <v>44</v>
      </c>
      <c r="B28" s="48">
        <v>300</v>
      </c>
      <c r="C28" s="48">
        <v>290.1</v>
      </c>
      <c r="D28" s="48"/>
      <c r="E28" s="48"/>
      <c r="F28" s="48">
        <f t="shared" si="1"/>
        <v>300</v>
      </c>
      <c r="G28" s="48">
        <f t="shared" si="2"/>
        <v>290.1</v>
      </c>
    </row>
    <row r="29" spans="1:7" s="28" customFormat="1" ht="15.75">
      <c r="A29" s="54" t="s">
        <v>21</v>
      </c>
      <c r="B29" s="55">
        <v>7500</v>
      </c>
      <c r="C29" s="55">
        <v>1458.36</v>
      </c>
      <c r="D29" s="55"/>
      <c r="E29" s="55"/>
      <c r="F29" s="55">
        <f t="shared" si="1"/>
        <v>7500</v>
      </c>
      <c r="G29" s="55">
        <f t="shared" si="2"/>
        <v>1458.36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C21" sqref="C21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7" s="28" customFormat="1" ht="16.5" thickBot="1">
      <c r="A4" s="68"/>
      <c r="B4" s="68"/>
      <c r="C4" s="68"/>
      <c r="D4" s="68"/>
      <c r="E4" s="68"/>
      <c r="F4" s="68"/>
      <c r="G4" s="68"/>
    </row>
    <row r="5" spans="1:7" s="28" customFormat="1" ht="15.75">
      <c r="A5" s="30" t="s">
        <v>0</v>
      </c>
      <c r="B5" s="30" t="s">
        <v>36</v>
      </c>
      <c r="C5" s="30">
        <v>80104</v>
      </c>
      <c r="D5" s="30" t="s">
        <v>36</v>
      </c>
      <c r="E5" s="30">
        <v>80195</v>
      </c>
      <c r="F5" s="31" t="s">
        <v>41</v>
      </c>
      <c r="G5" s="32" t="s">
        <v>41</v>
      </c>
    </row>
    <row r="6" spans="1:7" s="28" customFormat="1" ht="15.75">
      <c r="A6" s="34"/>
      <c r="B6" s="35"/>
      <c r="C6" s="35"/>
      <c r="D6" s="35"/>
      <c r="E6" s="35"/>
      <c r="F6" s="36" t="s">
        <v>37</v>
      </c>
      <c r="G6" s="37" t="s">
        <v>15</v>
      </c>
    </row>
    <row r="7" spans="1: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40"/>
      <c r="G7" s="41"/>
    </row>
    <row r="8" spans="1:7" s="28" customFormat="1" ht="15.75">
      <c r="A8" s="43" t="s">
        <v>59</v>
      </c>
      <c r="B8" s="44">
        <f aca="true" t="shared" si="0" ref="B8:G8">SUM(B9:B29)</f>
        <v>1093231</v>
      </c>
      <c r="C8" s="44">
        <f t="shared" si="0"/>
        <v>584019.5399999998</v>
      </c>
      <c r="D8" s="44">
        <f t="shared" si="0"/>
        <v>5819</v>
      </c>
      <c r="E8" s="44">
        <f t="shared" si="0"/>
        <v>5819</v>
      </c>
      <c r="F8" s="44">
        <f t="shared" si="0"/>
        <v>1099050</v>
      </c>
      <c r="G8" s="44">
        <f t="shared" si="0"/>
        <v>589838.5399999998</v>
      </c>
    </row>
    <row r="9" spans="1:7" s="28" customFormat="1" ht="15.75">
      <c r="A9" s="47" t="s">
        <v>1</v>
      </c>
      <c r="B9" s="48">
        <v>748922</v>
      </c>
      <c r="C9" s="48">
        <v>376569.12</v>
      </c>
      <c r="D9" s="48"/>
      <c r="E9" s="48"/>
      <c r="F9" s="48">
        <f aca="true" t="shared" si="1" ref="F9:F29">SUM(B9+D9)</f>
        <v>748922</v>
      </c>
      <c r="G9" s="48">
        <f aca="true" t="shared" si="2" ref="G9:G29">SUM(C9+E9)</f>
        <v>376569.12</v>
      </c>
    </row>
    <row r="10" spans="1:7" s="28" customFormat="1" ht="15.75">
      <c r="A10" s="50" t="s">
        <v>2</v>
      </c>
      <c r="B10" s="48">
        <v>54227</v>
      </c>
      <c r="C10" s="48">
        <v>53429.54</v>
      </c>
      <c r="D10" s="48"/>
      <c r="E10" s="48"/>
      <c r="F10" s="48">
        <f t="shared" si="1"/>
        <v>54227</v>
      </c>
      <c r="G10" s="48">
        <f t="shared" si="2"/>
        <v>53429.54</v>
      </c>
    </row>
    <row r="11" spans="1:7" s="28" customFormat="1" ht="15.75">
      <c r="A11" s="50" t="s">
        <v>5</v>
      </c>
      <c r="B11" s="48">
        <v>139246</v>
      </c>
      <c r="C11" s="48">
        <v>65520.28</v>
      </c>
      <c r="D11" s="48"/>
      <c r="E11" s="48"/>
      <c r="F11" s="48">
        <f t="shared" si="1"/>
        <v>139246</v>
      </c>
      <c r="G11" s="48">
        <f t="shared" si="2"/>
        <v>65520.28</v>
      </c>
    </row>
    <row r="12" spans="1:7" s="28" customFormat="1" ht="15.75">
      <c r="A12" s="50" t="s">
        <v>17</v>
      </c>
      <c r="B12" s="48">
        <v>19886</v>
      </c>
      <c r="C12" s="48">
        <v>10394.19</v>
      </c>
      <c r="D12" s="48"/>
      <c r="E12" s="48"/>
      <c r="F12" s="48">
        <f t="shared" si="1"/>
        <v>19886</v>
      </c>
      <c r="G12" s="48">
        <f t="shared" si="2"/>
        <v>10394.19</v>
      </c>
    </row>
    <row r="13" spans="1:7" s="28" customFormat="1" ht="15.75">
      <c r="A13" s="50" t="s">
        <v>4</v>
      </c>
      <c r="B13" s="48">
        <v>5310</v>
      </c>
      <c r="C13" s="48">
        <v>2655</v>
      </c>
      <c r="D13" s="48"/>
      <c r="E13" s="48"/>
      <c r="F13" s="48">
        <f t="shared" si="1"/>
        <v>5310</v>
      </c>
      <c r="G13" s="48">
        <f t="shared" si="2"/>
        <v>2655</v>
      </c>
    </row>
    <row r="14" spans="1:7" s="28" customFormat="1" ht="15.75">
      <c r="A14" s="50" t="s">
        <v>3</v>
      </c>
      <c r="B14" s="48">
        <v>47969</v>
      </c>
      <c r="C14" s="48">
        <v>35977</v>
      </c>
      <c r="D14" s="48">
        <v>5819</v>
      </c>
      <c r="E14" s="48">
        <v>5819</v>
      </c>
      <c r="F14" s="48">
        <f t="shared" si="1"/>
        <v>53788</v>
      </c>
      <c r="G14" s="48">
        <f t="shared" si="2"/>
        <v>41796</v>
      </c>
    </row>
    <row r="15" spans="1:7" s="28" customFormat="1" ht="15.75">
      <c r="A15" s="50" t="s">
        <v>7</v>
      </c>
      <c r="B15" s="48">
        <v>20500</v>
      </c>
      <c r="C15" s="48">
        <v>12828.82</v>
      </c>
      <c r="D15" s="48"/>
      <c r="E15" s="48"/>
      <c r="F15" s="48">
        <f t="shared" si="1"/>
        <v>20500</v>
      </c>
      <c r="G15" s="48">
        <f t="shared" si="2"/>
        <v>12828.82</v>
      </c>
    </row>
    <row r="16" spans="1:7" s="28" customFormat="1" ht="15.75">
      <c r="A16" s="50" t="s">
        <v>20</v>
      </c>
      <c r="B16" s="48">
        <v>2000</v>
      </c>
      <c r="C16" s="48">
        <v>1733.52</v>
      </c>
      <c r="D16" s="48"/>
      <c r="E16" s="48"/>
      <c r="F16" s="48">
        <f t="shared" si="1"/>
        <v>2000</v>
      </c>
      <c r="G16" s="48">
        <f t="shared" si="2"/>
        <v>1733.52</v>
      </c>
    </row>
    <row r="17" spans="1:7" s="28" customFormat="1" ht="15.75">
      <c r="A17" s="50" t="s">
        <v>6</v>
      </c>
      <c r="B17" s="48">
        <v>23000</v>
      </c>
      <c r="C17" s="48">
        <v>13656.17</v>
      </c>
      <c r="D17" s="48"/>
      <c r="E17" s="48"/>
      <c r="F17" s="48">
        <f t="shared" si="1"/>
        <v>23000</v>
      </c>
      <c r="G17" s="48">
        <f t="shared" si="2"/>
        <v>13656.17</v>
      </c>
    </row>
    <row r="18" spans="1:7" s="28" customFormat="1" ht="15.75">
      <c r="A18" s="50" t="s">
        <v>9</v>
      </c>
      <c r="B18" s="48">
        <v>1500</v>
      </c>
      <c r="C18" s="48">
        <v>0</v>
      </c>
      <c r="D18" s="48"/>
      <c r="E18" s="48"/>
      <c r="F18" s="48">
        <f t="shared" si="1"/>
        <v>1500</v>
      </c>
      <c r="G18" s="48">
        <f t="shared" si="2"/>
        <v>0</v>
      </c>
    </row>
    <row r="19" spans="1:7" s="28" customFormat="1" ht="15.75">
      <c r="A19" s="50" t="s">
        <v>28</v>
      </c>
      <c r="B19" s="48">
        <v>1150</v>
      </c>
      <c r="C19" s="48">
        <v>100</v>
      </c>
      <c r="D19" s="48"/>
      <c r="E19" s="48"/>
      <c r="F19" s="48">
        <f t="shared" si="1"/>
        <v>1150</v>
      </c>
      <c r="G19" s="48">
        <f t="shared" si="2"/>
        <v>100</v>
      </c>
    </row>
    <row r="20" spans="1:7" s="28" customFormat="1" ht="15.75">
      <c r="A20" s="50" t="s">
        <v>8</v>
      </c>
      <c r="B20" s="48">
        <v>13500</v>
      </c>
      <c r="C20" s="48">
        <v>5878.73</v>
      </c>
      <c r="D20" s="48"/>
      <c r="E20" s="48"/>
      <c r="F20" s="48">
        <f t="shared" si="1"/>
        <v>13500</v>
      </c>
      <c r="G20" s="48">
        <f t="shared" si="2"/>
        <v>5878.73</v>
      </c>
    </row>
    <row r="21" spans="1:7" s="28" customFormat="1" ht="15.75">
      <c r="A21" s="50" t="s">
        <v>29</v>
      </c>
      <c r="B21" s="48">
        <v>100</v>
      </c>
      <c r="C21" s="48">
        <v>10</v>
      </c>
      <c r="D21" s="48"/>
      <c r="E21" s="48"/>
      <c r="F21" s="48">
        <f t="shared" si="1"/>
        <v>100</v>
      </c>
      <c r="G21" s="48">
        <f t="shared" si="2"/>
        <v>10</v>
      </c>
    </row>
    <row r="22" spans="1:7" s="28" customFormat="1" ht="15.75">
      <c r="A22" s="50" t="s">
        <v>30</v>
      </c>
      <c r="B22" s="48"/>
      <c r="C22" s="48"/>
      <c r="D22" s="48"/>
      <c r="E22" s="48"/>
      <c r="F22" s="48">
        <f t="shared" si="1"/>
        <v>0</v>
      </c>
      <c r="G22" s="48">
        <f t="shared" si="2"/>
        <v>0</v>
      </c>
    </row>
    <row r="23" spans="1:7" s="28" customFormat="1" ht="15.75">
      <c r="A23" s="50" t="s">
        <v>31</v>
      </c>
      <c r="B23" s="48">
        <v>2000</v>
      </c>
      <c r="C23" s="48">
        <v>723.73</v>
      </c>
      <c r="D23" s="48"/>
      <c r="E23" s="48"/>
      <c r="F23" s="48">
        <f t="shared" si="1"/>
        <v>2000</v>
      </c>
      <c r="G23" s="48">
        <f t="shared" si="2"/>
        <v>723.73</v>
      </c>
    </row>
    <row r="24" spans="1:7" s="28" customFormat="1" ht="15.75">
      <c r="A24" s="50" t="s">
        <v>19</v>
      </c>
      <c r="B24" s="48">
        <v>300</v>
      </c>
      <c r="C24" s="48">
        <v>0</v>
      </c>
      <c r="D24" s="48"/>
      <c r="E24" s="48"/>
      <c r="F24" s="48">
        <f t="shared" si="1"/>
        <v>300</v>
      </c>
      <c r="G24" s="48">
        <f t="shared" si="2"/>
        <v>0</v>
      </c>
    </row>
    <row r="25" spans="1:7" s="28" customFormat="1" ht="15.75">
      <c r="A25" s="50" t="s">
        <v>10</v>
      </c>
      <c r="B25" s="48">
        <v>800</v>
      </c>
      <c r="C25" s="48">
        <v>302</v>
      </c>
      <c r="D25" s="48"/>
      <c r="E25" s="48"/>
      <c r="F25" s="48">
        <f t="shared" si="1"/>
        <v>800</v>
      </c>
      <c r="G25" s="48">
        <f t="shared" si="2"/>
        <v>302</v>
      </c>
    </row>
    <row r="26" spans="1:7" s="28" customFormat="1" ht="15.75">
      <c r="A26" s="50" t="s">
        <v>32</v>
      </c>
      <c r="B26" s="48">
        <v>300</v>
      </c>
      <c r="C26" s="48">
        <v>190</v>
      </c>
      <c r="D26" s="48"/>
      <c r="E26" s="48"/>
      <c r="F26" s="48">
        <f t="shared" si="1"/>
        <v>300</v>
      </c>
      <c r="G26" s="48">
        <f t="shared" si="2"/>
        <v>190</v>
      </c>
    </row>
    <row r="27" spans="1:7" s="28" customFormat="1" ht="15.75">
      <c r="A27" s="50" t="s">
        <v>33</v>
      </c>
      <c r="B27" s="48">
        <v>200</v>
      </c>
      <c r="C27" s="48">
        <v>80.9</v>
      </c>
      <c r="D27" s="48"/>
      <c r="E27" s="48"/>
      <c r="F27" s="48">
        <f t="shared" si="1"/>
        <v>200</v>
      </c>
      <c r="G27" s="48">
        <f t="shared" si="2"/>
        <v>80.9</v>
      </c>
    </row>
    <row r="28" spans="1:7" s="28" customFormat="1" ht="15.75">
      <c r="A28" s="50" t="s">
        <v>44</v>
      </c>
      <c r="B28" s="48">
        <v>1500</v>
      </c>
      <c r="C28" s="48">
        <v>438.94</v>
      </c>
      <c r="D28" s="48"/>
      <c r="E28" s="48"/>
      <c r="F28" s="48">
        <f t="shared" si="1"/>
        <v>1500</v>
      </c>
      <c r="G28" s="48">
        <f t="shared" si="2"/>
        <v>438.94</v>
      </c>
    </row>
    <row r="29" spans="1:7" s="28" customFormat="1" ht="15.75">
      <c r="A29" s="54" t="s">
        <v>21</v>
      </c>
      <c r="B29" s="55">
        <v>10821</v>
      </c>
      <c r="C29" s="55">
        <v>3531.6</v>
      </c>
      <c r="D29" s="55"/>
      <c r="E29" s="55"/>
      <c r="F29" s="55">
        <f t="shared" si="1"/>
        <v>10821</v>
      </c>
      <c r="G29" s="55">
        <f t="shared" si="2"/>
        <v>3531.6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2" sqref="A2:G30"/>
    </sheetView>
  </sheetViews>
  <sheetFormatPr defaultColWidth="9.00390625" defaultRowHeight="12.75"/>
  <cols>
    <col min="1" max="1" width="43.75390625" style="0" customWidth="1"/>
    <col min="2" max="2" width="15.125" style="0" customWidth="1"/>
    <col min="3" max="3" width="15.375" style="0" customWidth="1"/>
    <col min="4" max="4" width="13.125" style="0" customWidth="1"/>
    <col min="5" max="5" width="14.00390625" style="0" customWidth="1"/>
    <col min="6" max="6" width="14.625" style="0" customWidth="1"/>
    <col min="7" max="7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7" s="28" customFormat="1" ht="16.5" thickBot="1">
      <c r="A4" s="68"/>
      <c r="B4" s="68"/>
      <c r="C4" s="68"/>
      <c r="D4" s="68"/>
      <c r="E4" s="68"/>
      <c r="F4" s="68"/>
      <c r="G4" s="68"/>
    </row>
    <row r="5" spans="1:7" s="28" customFormat="1" ht="15.75">
      <c r="A5" s="30" t="s">
        <v>0</v>
      </c>
      <c r="B5" s="30" t="s">
        <v>36</v>
      </c>
      <c r="C5" s="30">
        <v>80104</v>
      </c>
      <c r="D5" s="30" t="s">
        <v>36</v>
      </c>
      <c r="E5" s="30">
        <v>80195</v>
      </c>
      <c r="F5" s="31" t="s">
        <v>41</v>
      </c>
      <c r="G5" s="32" t="s">
        <v>41</v>
      </c>
    </row>
    <row r="6" spans="1:7" s="28" customFormat="1" ht="15.75">
      <c r="A6" s="34"/>
      <c r="B6" s="35"/>
      <c r="C6" s="35"/>
      <c r="D6" s="35"/>
      <c r="E6" s="35"/>
      <c r="F6" s="36" t="s">
        <v>37</v>
      </c>
      <c r="G6" s="37" t="s">
        <v>15</v>
      </c>
    </row>
    <row r="7" spans="1: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40"/>
      <c r="G7" s="41"/>
    </row>
    <row r="8" spans="1:7" s="28" customFormat="1" ht="15.75">
      <c r="A8" s="43" t="s">
        <v>57</v>
      </c>
      <c r="B8" s="44">
        <f aca="true" t="shared" si="0" ref="B8:G8">SUM(B9:B28)</f>
        <v>1016752</v>
      </c>
      <c r="C8" s="44">
        <f t="shared" si="0"/>
        <v>538169.3500000001</v>
      </c>
      <c r="D8" s="44">
        <f t="shared" si="0"/>
        <v>6465</v>
      </c>
      <c r="E8" s="44">
        <f t="shared" si="0"/>
        <v>6465</v>
      </c>
      <c r="F8" s="44">
        <f t="shared" si="0"/>
        <v>1023217</v>
      </c>
      <c r="G8" s="44">
        <f t="shared" si="0"/>
        <v>544634.3500000001</v>
      </c>
    </row>
    <row r="9" spans="1:7" s="28" customFormat="1" ht="15.75">
      <c r="A9" s="47" t="s">
        <v>1</v>
      </c>
      <c r="B9" s="48">
        <v>694208</v>
      </c>
      <c r="C9" s="48">
        <v>353740.67</v>
      </c>
      <c r="D9" s="48"/>
      <c r="E9" s="48"/>
      <c r="F9" s="48">
        <f aca="true" t="shared" si="1" ref="F9:F28">SUM(B9+D9)</f>
        <v>694208</v>
      </c>
      <c r="G9" s="48">
        <f aca="true" t="shared" si="2" ref="G9:G28">SUM(C9+E9)</f>
        <v>353740.67</v>
      </c>
    </row>
    <row r="10" spans="1:7" s="28" customFormat="1" ht="15.75">
      <c r="A10" s="50" t="s">
        <v>2</v>
      </c>
      <c r="B10" s="48">
        <v>53800</v>
      </c>
      <c r="C10" s="48">
        <v>52475</v>
      </c>
      <c r="D10" s="48"/>
      <c r="E10" s="48"/>
      <c r="F10" s="48">
        <f t="shared" si="1"/>
        <v>53800</v>
      </c>
      <c r="G10" s="48">
        <f t="shared" si="2"/>
        <v>52475</v>
      </c>
    </row>
    <row r="11" spans="1:7" s="28" customFormat="1" ht="15.75">
      <c r="A11" s="50" t="s">
        <v>5</v>
      </c>
      <c r="B11" s="48">
        <v>128512</v>
      </c>
      <c r="C11" s="48">
        <v>61387.92</v>
      </c>
      <c r="D11" s="48"/>
      <c r="E11" s="48"/>
      <c r="F11" s="48">
        <f t="shared" si="1"/>
        <v>128512</v>
      </c>
      <c r="G11" s="48">
        <f t="shared" si="2"/>
        <v>61387.92</v>
      </c>
    </row>
    <row r="12" spans="1:7" s="28" customFormat="1" ht="15.75">
      <c r="A12" s="50" t="s">
        <v>17</v>
      </c>
      <c r="B12" s="48">
        <v>18124</v>
      </c>
      <c r="C12" s="48">
        <v>9728.37</v>
      </c>
      <c r="D12" s="48"/>
      <c r="E12" s="48"/>
      <c r="F12" s="48">
        <f t="shared" si="1"/>
        <v>18124</v>
      </c>
      <c r="G12" s="48">
        <f t="shared" si="2"/>
        <v>9728.37</v>
      </c>
    </row>
    <row r="13" spans="1:7" s="28" customFormat="1" ht="15.75">
      <c r="A13" s="50" t="s">
        <v>3</v>
      </c>
      <c r="B13" s="48">
        <v>42750</v>
      </c>
      <c r="C13" s="48">
        <v>32100</v>
      </c>
      <c r="D13" s="48">
        <v>6465</v>
      </c>
      <c r="E13" s="48">
        <v>6465</v>
      </c>
      <c r="F13" s="48">
        <f t="shared" si="1"/>
        <v>49215</v>
      </c>
      <c r="G13" s="48">
        <f t="shared" si="2"/>
        <v>38565</v>
      </c>
    </row>
    <row r="14" spans="1:7" s="28" customFormat="1" ht="15.75">
      <c r="A14" s="50" t="s">
        <v>42</v>
      </c>
      <c r="B14" s="48">
        <v>2000</v>
      </c>
      <c r="C14" s="48">
        <v>0</v>
      </c>
      <c r="D14" s="48"/>
      <c r="E14" s="48"/>
      <c r="F14" s="48">
        <f t="shared" si="1"/>
        <v>2000</v>
      </c>
      <c r="G14" s="48">
        <f t="shared" si="2"/>
        <v>0</v>
      </c>
    </row>
    <row r="15" spans="1:7" s="28" customFormat="1" ht="15.75">
      <c r="A15" s="50" t="s">
        <v>7</v>
      </c>
      <c r="B15" s="48">
        <v>26670</v>
      </c>
      <c r="C15" s="48">
        <v>12750.39</v>
      </c>
      <c r="D15" s="48"/>
      <c r="E15" s="48"/>
      <c r="F15" s="48">
        <f t="shared" si="1"/>
        <v>26670</v>
      </c>
      <c r="G15" s="48">
        <f t="shared" si="2"/>
        <v>12750.39</v>
      </c>
    </row>
    <row r="16" spans="1:7" s="28" customFormat="1" ht="15.75">
      <c r="A16" s="50" t="s">
        <v>6</v>
      </c>
      <c r="B16" s="48">
        <v>15500</v>
      </c>
      <c r="C16" s="48">
        <v>7707.56</v>
      </c>
      <c r="D16" s="48"/>
      <c r="E16" s="48"/>
      <c r="F16" s="48">
        <f t="shared" si="1"/>
        <v>15500</v>
      </c>
      <c r="G16" s="48">
        <f t="shared" si="2"/>
        <v>7707.56</v>
      </c>
    </row>
    <row r="17" spans="1:7" s="28" customFormat="1" ht="15.75">
      <c r="A17" s="50" t="s">
        <v>9</v>
      </c>
      <c r="B17" s="48">
        <v>12000</v>
      </c>
      <c r="C17" s="48">
        <v>800</v>
      </c>
      <c r="D17" s="48"/>
      <c r="E17" s="48"/>
      <c r="F17" s="48">
        <f t="shared" si="1"/>
        <v>12000</v>
      </c>
      <c r="G17" s="48">
        <f t="shared" si="2"/>
        <v>800</v>
      </c>
    </row>
    <row r="18" spans="1:7" s="28" customFormat="1" ht="15.75">
      <c r="A18" s="50" t="s">
        <v>28</v>
      </c>
      <c r="B18" s="48">
        <v>1200</v>
      </c>
      <c r="C18" s="48">
        <v>350</v>
      </c>
      <c r="D18" s="48"/>
      <c r="E18" s="48"/>
      <c r="F18" s="48">
        <f t="shared" si="1"/>
        <v>1200</v>
      </c>
      <c r="G18" s="48">
        <f t="shared" si="2"/>
        <v>350</v>
      </c>
    </row>
    <row r="19" spans="1:7" s="28" customFormat="1" ht="15.75">
      <c r="A19" s="50" t="s">
        <v>8</v>
      </c>
      <c r="B19" s="48">
        <v>9700</v>
      </c>
      <c r="C19" s="48">
        <v>4521.57</v>
      </c>
      <c r="D19" s="48"/>
      <c r="E19" s="48"/>
      <c r="F19" s="48">
        <f t="shared" si="1"/>
        <v>9700</v>
      </c>
      <c r="G19" s="48">
        <f t="shared" si="2"/>
        <v>4521.57</v>
      </c>
    </row>
    <row r="20" spans="1:7" s="28" customFormat="1" ht="15.75">
      <c r="A20" s="50" t="s">
        <v>29</v>
      </c>
      <c r="B20" s="48">
        <v>1500</v>
      </c>
      <c r="C20" s="48">
        <v>251.56</v>
      </c>
      <c r="D20" s="48"/>
      <c r="E20" s="48"/>
      <c r="F20" s="48">
        <f t="shared" si="1"/>
        <v>1500</v>
      </c>
      <c r="G20" s="48">
        <f t="shared" si="2"/>
        <v>251.56</v>
      </c>
    </row>
    <row r="21" spans="1:7" s="28" customFormat="1" ht="15.75">
      <c r="A21" s="50" t="s">
        <v>30</v>
      </c>
      <c r="B21" s="48"/>
      <c r="C21" s="48"/>
      <c r="D21" s="48"/>
      <c r="E21" s="48"/>
      <c r="F21" s="48">
        <f t="shared" si="1"/>
        <v>0</v>
      </c>
      <c r="G21" s="48">
        <f t="shared" si="2"/>
        <v>0</v>
      </c>
    </row>
    <row r="22" spans="1:7" s="28" customFormat="1" ht="15.75">
      <c r="A22" s="50" t="s">
        <v>31</v>
      </c>
      <c r="B22" s="48">
        <v>2000</v>
      </c>
      <c r="C22" s="48">
        <v>782.61</v>
      </c>
      <c r="D22" s="48"/>
      <c r="E22" s="48"/>
      <c r="F22" s="48">
        <f t="shared" si="1"/>
        <v>2000</v>
      </c>
      <c r="G22" s="48">
        <f t="shared" si="2"/>
        <v>782.61</v>
      </c>
    </row>
    <row r="23" spans="1:7" s="28" customFormat="1" ht="15.75">
      <c r="A23" s="50" t="s">
        <v>19</v>
      </c>
      <c r="B23" s="48">
        <v>500</v>
      </c>
      <c r="C23" s="48">
        <v>0</v>
      </c>
      <c r="D23" s="48"/>
      <c r="E23" s="48"/>
      <c r="F23" s="48">
        <f t="shared" si="1"/>
        <v>500</v>
      </c>
      <c r="G23" s="48">
        <f t="shared" si="2"/>
        <v>0</v>
      </c>
    </row>
    <row r="24" spans="1:7" s="28" customFormat="1" ht="15.75">
      <c r="A24" s="50" t="s">
        <v>10</v>
      </c>
      <c r="B24" s="48">
        <v>1500</v>
      </c>
      <c r="C24" s="48">
        <v>302</v>
      </c>
      <c r="D24" s="48"/>
      <c r="E24" s="48"/>
      <c r="F24" s="48">
        <f t="shared" si="1"/>
        <v>1500</v>
      </c>
      <c r="G24" s="48">
        <f t="shared" si="2"/>
        <v>302</v>
      </c>
    </row>
    <row r="25" spans="1:7" s="28" customFormat="1" ht="15.75">
      <c r="A25" s="50" t="s">
        <v>32</v>
      </c>
      <c r="B25" s="48">
        <v>1000</v>
      </c>
      <c r="C25" s="48">
        <v>0</v>
      </c>
      <c r="D25" s="48"/>
      <c r="E25" s="48"/>
      <c r="F25" s="48">
        <f t="shared" si="1"/>
        <v>1000</v>
      </c>
      <c r="G25" s="48">
        <f t="shared" si="2"/>
        <v>0</v>
      </c>
    </row>
    <row r="26" spans="1:7" s="28" customFormat="1" ht="15.75">
      <c r="A26" s="50" t="s">
        <v>33</v>
      </c>
      <c r="B26" s="48">
        <v>500</v>
      </c>
      <c r="C26" s="48">
        <v>0</v>
      </c>
      <c r="D26" s="48"/>
      <c r="E26" s="48"/>
      <c r="F26" s="48">
        <f t="shared" si="1"/>
        <v>500</v>
      </c>
      <c r="G26" s="48">
        <f t="shared" si="2"/>
        <v>0</v>
      </c>
    </row>
    <row r="27" spans="1:7" s="28" customFormat="1" ht="15.75">
      <c r="A27" s="50" t="s">
        <v>44</v>
      </c>
      <c r="B27" s="48">
        <v>1000</v>
      </c>
      <c r="C27" s="48">
        <v>149.9</v>
      </c>
      <c r="D27" s="48"/>
      <c r="E27" s="48"/>
      <c r="F27" s="48">
        <f t="shared" si="1"/>
        <v>1000</v>
      </c>
      <c r="G27" s="48">
        <f t="shared" si="2"/>
        <v>149.9</v>
      </c>
    </row>
    <row r="28" spans="1:7" s="28" customFormat="1" ht="15.75">
      <c r="A28" s="54" t="s">
        <v>21</v>
      </c>
      <c r="B28" s="55">
        <v>4288</v>
      </c>
      <c r="C28" s="55">
        <v>1121.8</v>
      </c>
      <c r="D28" s="55"/>
      <c r="E28" s="55"/>
      <c r="F28" s="55">
        <f t="shared" si="1"/>
        <v>4288</v>
      </c>
      <c r="G28" s="55">
        <f t="shared" si="2"/>
        <v>1121.8</v>
      </c>
    </row>
  </sheetData>
  <mergeCells count="1">
    <mergeCell ref="A4:G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2" sqref="A2:M37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00390625" style="0" customWidth="1"/>
    <col min="4" max="5" width="10.625" style="0" customWidth="1"/>
    <col min="6" max="6" width="9.375" style="0" customWidth="1"/>
    <col min="7" max="7" width="11.00390625" style="0" customWidth="1"/>
    <col min="8" max="8" width="12.75390625" style="0" customWidth="1"/>
    <col min="9" max="9" width="12.625" style="0" customWidth="1"/>
    <col min="10" max="10" width="11.125" style="0" customWidth="1"/>
    <col min="11" max="11" width="12.375" style="0" customWidth="1"/>
    <col min="12" max="12" width="14.625" style="0" customWidth="1"/>
    <col min="13" max="13" width="12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13" s="28" customFormat="1" ht="16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8" customFormat="1" ht="15.75">
      <c r="A5" s="30" t="s">
        <v>0</v>
      </c>
      <c r="B5" s="30" t="s">
        <v>36</v>
      </c>
      <c r="C5" s="30">
        <v>80110</v>
      </c>
      <c r="D5" s="30" t="s">
        <v>36</v>
      </c>
      <c r="E5" s="30">
        <v>80146</v>
      </c>
      <c r="F5" s="30" t="s">
        <v>39</v>
      </c>
      <c r="G5" s="30">
        <v>80195</v>
      </c>
      <c r="H5" s="30" t="s">
        <v>36</v>
      </c>
      <c r="I5" s="30">
        <v>85401</v>
      </c>
      <c r="J5" s="30" t="s">
        <v>39</v>
      </c>
      <c r="K5" s="30">
        <v>85415</v>
      </c>
      <c r="L5" s="31" t="s">
        <v>41</v>
      </c>
      <c r="M5" s="32" t="s">
        <v>41</v>
      </c>
    </row>
    <row r="6" spans="1:13" s="28" customFormat="1" ht="15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 t="s">
        <v>37</v>
      </c>
      <c r="M6" s="37" t="s">
        <v>15</v>
      </c>
    </row>
    <row r="7" spans="1:13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39" t="s">
        <v>40</v>
      </c>
      <c r="G7" s="39" t="s">
        <v>38</v>
      </c>
      <c r="H7" s="39" t="s">
        <v>40</v>
      </c>
      <c r="I7" s="39" t="s">
        <v>38</v>
      </c>
      <c r="J7" s="39" t="s">
        <v>37</v>
      </c>
      <c r="K7" s="39" t="s">
        <v>38</v>
      </c>
      <c r="L7" s="40"/>
      <c r="M7" s="41"/>
    </row>
    <row r="8" spans="1:13" s="28" customFormat="1" ht="15.75">
      <c r="A8" s="43" t="s">
        <v>53</v>
      </c>
      <c r="B8" s="44">
        <f aca="true" t="shared" si="0" ref="B8:M8">SUM(B9:B35)</f>
        <v>1835078</v>
      </c>
      <c r="C8" s="44">
        <f t="shared" si="0"/>
        <v>980139.3600000001</v>
      </c>
      <c r="D8" s="44">
        <f t="shared" si="0"/>
        <v>0</v>
      </c>
      <c r="E8" s="44">
        <f t="shared" si="0"/>
        <v>0</v>
      </c>
      <c r="F8" s="44">
        <f t="shared" si="0"/>
        <v>646</v>
      </c>
      <c r="G8" s="44">
        <f t="shared" si="0"/>
        <v>646</v>
      </c>
      <c r="H8" s="44">
        <f t="shared" si="0"/>
        <v>34208</v>
      </c>
      <c r="I8" s="44">
        <f t="shared" si="0"/>
        <v>19612.1</v>
      </c>
      <c r="J8" s="44">
        <f t="shared" si="0"/>
        <v>18765</v>
      </c>
      <c r="K8" s="44">
        <f t="shared" si="0"/>
        <v>16871.76</v>
      </c>
      <c r="L8" s="44">
        <f t="shared" si="0"/>
        <v>1874097</v>
      </c>
      <c r="M8" s="44">
        <f t="shared" si="0"/>
        <v>1017269.2200000001</v>
      </c>
    </row>
    <row r="9" spans="1:13" s="28" customFormat="1" ht="15.75">
      <c r="A9" s="47" t="s">
        <v>1</v>
      </c>
      <c r="B9" s="48">
        <v>1256212</v>
      </c>
      <c r="C9" s="48">
        <v>644978.68</v>
      </c>
      <c r="D9" s="48"/>
      <c r="E9" s="48"/>
      <c r="F9" s="48"/>
      <c r="G9" s="48"/>
      <c r="H9" s="48">
        <v>25204</v>
      </c>
      <c r="I9" s="48">
        <v>13719.7</v>
      </c>
      <c r="J9" s="48"/>
      <c r="K9" s="48"/>
      <c r="L9" s="48">
        <f aca="true" t="shared" si="1" ref="L9:L35">SUM(B9+D9+F9+H9+J9)</f>
        <v>1281416</v>
      </c>
      <c r="M9" s="48">
        <f>SUM(C9+E9+G9+I9+K9)</f>
        <v>658698.38</v>
      </c>
    </row>
    <row r="10" spans="1:13" s="28" customFormat="1" ht="15.75">
      <c r="A10" s="50" t="s">
        <v>2</v>
      </c>
      <c r="B10" s="48">
        <v>97874</v>
      </c>
      <c r="C10" s="48">
        <v>92156.02</v>
      </c>
      <c r="D10" s="48"/>
      <c r="E10" s="48"/>
      <c r="F10" s="48"/>
      <c r="G10" s="48"/>
      <c r="H10" s="48">
        <v>1851</v>
      </c>
      <c r="I10" s="48">
        <v>1781.33</v>
      </c>
      <c r="J10" s="48"/>
      <c r="K10" s="48"/>
      <c r="L10" s="48">
        <f t="shared" si="1"/>
        <v>99725</v>
      </c>
      <c r="M10" s="48">
        <f aca="true" t="shared" si="2" ref="M10:M35">SUM(C10+E10+G10+I10+K10)</f>
        <v>93937.35</v>
      </c>
    </row>
    <row r="11" spans="1:13" s="28" customFormat="1" ht="15.75">
      <c r="A11" s="50" t="s">
        <v>5</v>
      </c>
      <c r="B11" s="48">
        <v>233263</v>
      </c>
      <c r="C11" s="48">
        <v>111522.35</v>
      </c>
      <c r="D11" s="48"/>
      <c r="E11" s="48"/>
      <c r="F11" s="48"/>
      <c r="G11" s="48"/>
      <c r="H11" s="48">
        <v>4357</v>
      </c>
      <c r="I11" s="48">
        <v>2135.93</v>
      </c>
      <c r="J11" s="48"/>
      <c r="K11" s="48"/>
      <c r="L11" s="48">
        <f t="shared" si="1"/>
        <v>237620</v>
      </c>
      <c r="M11" s="48">
        <f t="shared" si="2"/>
        <v>113658.28</v>
      </c>
    </row>
    <row r="12" spans="1:13" s="28" customFormat="1" ht="15.75">
      <c r="A12" s="50" t="s">
        <v>17</v>
      </c>
      <c r="B12" s="48">
        <v>33076</v>
      </c>
      <c r="C12" s="48">
        <v>17975.11</v>
      </c>
      <c r="D12" s="48"/>
      <c r="E12" s="48"/>
      <c r="F12" s="48"/>
      <c r="G12" s="48"/>
      <c r="H12" s="48">
        <v>618</v>
      </c>
      <c r="I12" s="48">
        <v>341.14</v>
      </c>
      <c r="J12" s="48"/>
      <c r="K12" s="48"/>
      <c r="L12" s="48">
        <f t="shared" si="1"/>
        <v>33694</v>
      </c>
      <c r="M12" s="48">
        <f t="shared" si="2"/>
        <v>18316.25</v>
      </c>
    </row>
    <row r="13" spans="1:13" s="28" customFormat="1" ht="15.75">
      <c r="A13" s="50" t="s">
        <v>3</v>
      </c>
      <c r="B13" s="48">
        <v>74607</v>
      </c>
      <c r="C13" s="48">
        <v>55955</v>
      </c>
      <c r="D13" s="48"/>
      <c r="E13" s="48"/>
      <c r="F13" s="48">
        <v>646</v>
      </c>
      <c r="G13" s="48">
        <v>646</v>
      </c>
      <c r="H13" s="48">
        <v>2178</v>
      </c>
      <c r="I13" s="48">
        <v>1634</v>
      </c>
      <c r="J13" s="48"/>
      <c r="K13" s="48"/>
      <c r="L13" s="48">
        <f t="shared" si="1"/>
        <v>77431</v>
      </c>
      <c r="M13" s="48">
        <f t="shared" si="2"/>
        <v>58235</v>
      </c>
    </row>
    <row r="14" spans="1:13" s="28" customFormat="1" ht="15.75">
      <c r="A14" s="50" t="s">
        <v>80</v>
      </c>
      <c r="B14" s="48">
        <v>14600</v>
      </c>
      <c r="C14" s="48"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s="28" customFormat="1" ht="15.75">
      <c r="A15" s="50" t="s">
        <v>18</v>
      </c>
      <c r="B15" s="48"/>
      <c r="C15" s="48"/>
      <c r="D15" s="48"/>
      <c r="E15" s="48"/>
      <c r="F15" s="48"/>
      <c r="G15" s="48"/>
      <c r="H15" s="48"/>
      <c r="I15" s="48"/>
      <c r="J15" s="48">
        <v>18765</v>
      </c>
      <c r="K15" s="48">
        <v>16871.76</v>
      </c>
      <c r="L15" s="48">
        <f t="shared" si="1"/>
        <v>18765</v>
      </c>
      <c r="M15" s="48">
        <f t="shared" si="2"/>
        <v>16871.76</v>
      </c>
    </row>
    <row r="16" spans="1:13" s="28" customFormat="1" ht="15.75">
      <c r="A16" s="50" t="s">
        <v>7</v>
      </c>
      <c r="B16" s="48">
        <v>55738</v>
      </c>
      <c r="C16" s="48">
        <v>30129.49</v>
      </c>
      <c r="D16" s="48"/>
      <c r="E16" s="48"/>
      <c r="F16" s="48"/>
      <c r="G16" s="48"/>
      <c r="H16" s="48"/>
      <c r="I16" s="48"/>
      <c r="J16" s="48"/>
      <c r="K16" s="48"/>
      <c r="L16" s="48">
        <f t="shared" si="1"/>
        <v>55738</v>
      </c>
      <c r="M16" s="48">
        <f t="shared" si="2"/>
        <v>30129.49</v>
      </c>
    </row>
    <row r="17" spans="1:13" s="28" customFormat="1" ht="15.75">
      <c r="A17" s="50" t="s">
        <v>55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>
        <f t="shared" si="1"/>
        <v>0</v>
      </c>
      <c r="M17" s="48">
        <f t="shared" si="2"/>
        <v>0</v>
      </c>
    </row>
    <row r="18" spans="1:13" s="28" customFormat="1" ht="15.75">
      <c r="A18" s="50" t="s">
        <v>20</v>
      </c>
      <c r="B18" s="48">
        <v>1500</v>
      </c>
      <c r="C18" s="48">
        <v>686.75</v>
      </c>
      <c r="D18" s="48"/>
      <c r="E18" s="48"/>
      <c r="F18" s="48"/>
      <c r="G18" s="48"/>
      <c r="H18" s="48"/>
      <c r="I18" s="48"/>
      <c r="J18" s="48"/>
      <c r="K18" s="48"/>
      <c r="L18" s="48">
        <f t="shared" si="1"/>
        <v>1500</v>
      </c>
      <c r="M18" s="48">
        <f t="shared" si="2"/>
        <v>686.75</v>
      </c>
    </row>
    <row r="19" spans="1:13" s="28" customFormat="1" ht="15.75">
      <c r="A19" s="50" t="s">
        <v>55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>
        <f t="shared" si="1"/>
        <v>0</v>
      </c>
      <c r="M19" s="48">
        <f t="shared" si="2"/>
        <v>0</v>
      </c>
    </row>
    <row r="20" spans="1:13" s="28" customFormat="1" ht="15.75">
      <c r="A20" s="50" t="s">
        <v>6</v>
      </c>
      <c r="B20" s="48">
        <v>24820</v>
      </c>
      <c r="C20" s="48">
        <v>7085.01</v>
      </c>
      <c r="D20" s="48"/>
      <c r="E20" s="48"/>
      <c r="F20" s="48"/>
      <c r="G20" s="48"/>
      <c r="H20" s="48"/>
      <c r="I20" s="48"/>
      <c r="J20" s="48"/>
      <c r="K20" s="48"/>
      <c r="L20" s="48">
        <f t="shared" si="1"/>
        <v>24820</v>
      </c>
      <c r="M20" s="48">
        <f t="shared" si="2"/>
        <v>7085.01</v>
      </c>
    </row>
    <row r="21" spans="1:13" s="28" customFormat="1" ht="15.75">
      <c r="A21" s="50" t="s">
        <v>9</v>
      </c>
      <c r="B21" s="48">
        <v>5000</v>
      </c>
      <c r="C21" s="48">
        <v>2169.16</v>
      </c>
      <c r="D21" s="48"/>
      <c r="E21" s="48"/>
      <c r="F21" s="48"/>
      <c r="G21" s="48"/>
      <c r="H21" s="48"/>
      <c r="I21" s="48"/>
      <c r="J21" s="48"/>
      <c r="K21" s="48"/>
      <c r="L21" s="48">
        <f t="shared" si="1"/>
        <v>5000</v>
      </c>
      <c r="M21" s="48">
        <f t="shared" si="2"/>
        <v>2169.16</v>
      </c>
    </row>
    <row r="22" spans="1:13" s="28" customFormat="1" ht="15.75">
      <c r="A22" s="50" t="s">
        <v>28</v>
      </c>
      <c r="B22" s="48">
        <v>1600</v>
      </c>
      <c r="C22" s="48">
        <v>500</v>
      </c>
      <c r="D22" s="48"/>
      <c r="E22" s="48"/>
      <c r="F22" s="48"/>
      <c r="G22" s="48"/>
      <c r="H22" s="48"/>
      <c r="I22" s="48"/>
      <c r="J22" s="48"/>
      <c r="K22" s="48"/>
      <c r="L22" s="48">
        <f t="shared" si="1"/>
        <v>1600</v>
      </c>
      <c r="M22" s="48">
        <f t="shared" si="2"/>
        <v>500</v>
      </c>
    </row>
    <row r="23" spans="1:13" s="28" customFormat="1" ht="15.75">
      <c r="A23" s="50" t="s">
        <v>8</v>
      </c>
      <c r="B23" s="48">
        <v>15690</v>
      </c>
      <c r="C23" s="48">
        <v>7945.11</v>
      </c>
      <c r="D23" s="48"/>
      <c r="E23" s="48"/>
      <c r="F23" s="48"/>
      <c r="G23" s="48"/>
      <c r="H23" s="48"/>
      <c r="I23" s="48"/>
      <c r="J23" s="48"/>
      <c r="K23" s="48"/>
      <c r="L23" s="48">
        <f t="shared" si="1"/>
        <v>15690</v>
      </c>
      <c r="M23" s="48">
        <f t="shared" si="2"/>
        <v>7945.11</v>
      </c>
    </row>
    <row r="24" spans="1:13" s="28" customFormat="1" ht="15.75">
      <c r="A24" s="50" t="s">
        <v>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>
        <f t="shared" si="1"/>
        <v>0</v>
      </c>
      <c r="M24" s="48">
        <f t="shared" si="2"/>
        <v>0</v>
      </c>
    </row>
    <row r="25" spans="1:13" s="28" customFormat="1" ht="15.75">
      <c r="A25" s="50" t="s">
        <v>29</v>
      </c>
      <c r="B25" s="48">
        <v>708</v>
      </c>
      <c r="C25" s="48">
        <v>7.32</v>
      </c>
      <c r="D25" s="48"/>
      <c r="E25" s="48"/>
      <c r="F25" s="48"/>
      <c r="G25" s="48"/>
      <c r="H25" s="48"/>
      <c r="I25" s="48"/>
      <c r="J25" s="48"/>
      <c r="K25" s="48"/>
      <c r="L25" s="48">
        <f t="shared" si="1"/>
        <v>708</v>
      </c>
      <c r="M25" s="48">
        <f t="shared" si="2"/>
        <v>7.32</v>
      </c>
    </row>
    <row r="26" spans="1:13" s="28" customFormat="1" ht="15.75">
      <c r="A26" s="50" t="s">
        <v>30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>
        <f t="shared" si="1"/>
        <v>0</v>
      </c>
      <c r="M26" s="48">
        <f t="shared" si="2"/>
        <v>0</v>
      </c>
    </row>
    <row r="27" spans="1:13" s="28" customFormat="1" ht="15.75">
      <c r="A27" s="50" t="s">
        <v>31</v>
      </c>
      <c r="B27" s="48">
        <v>3800</v>
      </c>
      <c r="C27" s="48">
        <v>1728.05</v>
      </c>
      <c r="D27" s="48"/>
      <c r="E27" s="48"/>
      <c r="F27" s="48"/>
      <c r="G27" s="48"/>
      <c r="H27" s="48"/>
      <c r="I27" s="48"/>
      <c r="J27" s="48"/>
      <c r="K27" s="48"/>
      <c r="L27" s="48">
        <f t="shared" si="1"/>
        <v>3800</v>
      </c>
      <c r="M27" s="48">
        <f t="shared" si="2"/>
        <v>1728.05</v>
      </c>
    </row>
    <row r="28" spans="1:13" s="28" customFormat="1" ht="15.75">
      <c r="A28" s="50" t="s">
        <v>19</v>
      </c>
      <c r="B28" s="48">
        <v>2700</v>
      </c>
      <c r="C28" s="48">
        <v>1940.64</v>
      </c>
      <c r="D28" s="48"/>
      <c r="E28" s="48"/>
      <c r="F28" s="48"/>
      <c r="G28" s="48"/>
      <c r="H28" s="48"/>
      <c r="I28" s="48"/>
      <c r="J28" s="48"/>
      <c r="K28" s="48"/>
      <c r="L28" s="48">
        <f t="shared" si="1"/>
        <v>2700</v>
      </c>
      <c r="M28" s="48">
        <f t="shared" si="2"/>
        <v>1940.64</v>
      </c>
    </row>
    <row r="29" spans="1:13" s="28" customFormat="1" ht="15.75">
      <c r="A29" s="50" t="s">
        <v>54</v>
      </c>
      <c r="B29" s="48">
        <v>550</v>
      </c>
      <c r="C29" s="48">
        <v>0</v>
      </c>
      <c r="D29" s="48"/>
      <c r="E29" s="48"/>
      <c r="F29" s="48"/>
      <c r="G29" s="48"/>
      <c r="H29" s="48"/>
      <c r="I29" s="48"/>
      <c r="J29" s="48"/>
      <c r="K29" s="48"/>
      <c r="L29" s="48">
        <f t="shared" si="1"/>
        <v>550</v>
      </c>
      <c r="M29" s="48">
        <f t="shared" si="2"/>
        <v>0</v>
      </c>
    </row>
    <row r="30" spans="1:13" s="28" customFormat="1" ht="15.75">
      <c r="A30" s="50" t="s">
        <v>10</v>
      </c>
      <c r="B30" s="48">
        <v>2000</v>
      </c>
      <c r="C30" s="48">
        <v>974</v>
      </c>
      <c r="D30" s="48"/>
      <c r="E30" s="48"/>
      <c r="F30" s="48"/>
      <c r="G30" s="48"/>
      <c r="H30" s="48"/>
      <c r="I30" s="48"/>
      <c r="J30" s="48"/>
      <c r="K30" s="48"/>
      <c r="L30" s="48">
        <f t="shared" si="1"/>
        <v>2000</v>
      </c>
      <c r="M30" s="48">
        <f t="shared" si="2"/>
        <v>974</v>
      </c>
    </row>
    <row r="31" spans="1:13" s="28" customFormat="1" ht="15.75">
      <c r="A31" s="50" t="s">
        <v>32</v>
      </c>
      <c r="B31" s="48">
        <v>1500</v>
      </c>
      <c r="C31" s="48">
        <v>550</v>
      </c>
      <c r="D31" s="48"/>
      <c r="E31" s="48"/>
      <c r="F31" s="48"/>
      <c r="G31" s="48"/>
      <c r="H31" s="48"/>
      <c r="I31" s="48"/>
      <c r="J31" s="48"/>
      <c r="K31" s="48"/>
      <c r="L31" s="48">
        <f t="shared" si="1"/>
        <v>1500</v>
      </c>
      <c r="M31" s="48">
        <f t="shared" si="2"/>
        <v>550</v>
      </c>
    </row>
    <row r="32" spans="1:13" s="28" customFormat="1" ht="15.75">
      <c r="A32" s="50" t="s">
        <v>33</v>
      </c>
      <c r="B32" s="48">
        <v>1200</v>
      </c>
      <c r="C32" s="48">
        <v>659.32</v>
      </c>
      <c r="D32" s="48"/>
      <c r="E32" s="48"/>
      <c r="F32" s="48"/>
      <c r="G32" s="48"/>
      <c r="H32" s="48"/>
      <c r="I32" s="48"/>
      <c r="J32" s="48"/>
      <c r="K32" s="48"/>
      <c r="L32" s="48">
        <f t="shared" si="1"/>
        <v>1200</v>
      </c>
      <c r="M32" s="48">
        <f t="shared" si="2"/>
        <v>659.32</v>
      </c>
    </row>
    <row r="33" spans="1:13" s="28" customFormat="1" ht="15.75">
      <c r="A33" s="50" t="s">
        <v>55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>
        <f t="shared" si="1"/>
        <v>0</v>
      </c>
      <c r="M33" s="48">
        <f t="shared" si="2"/>
        <v>0</v>
      </c>
    </row>
    <row r="34" spans="1:13" s="28" customFormat="1" ht="15.75">
      <c r="A34" s="50" t="s">
        <v>44</v>
      </c>
      <c r="B34" s="48">
        <v>2500</v>
      </c>
      <c r="C34" s="48">
        <v>2405.29</v>
      </c>
      <c r="D34" s="48"/>
      <c r="E34" s="48"/>
      <c r="F34" s="48"/>
      <c r="G34" s="48"/>
      <c r="H34" s="48"/>
      <c r="I34" s="48"/>
      <c r="J34" s="48"/>
      <c r="K34" s="48"/>
      <c r="L34" s="48">
        <f t="shared" si="1"/>
        <v>2500</v>
      </c>
      <c r="M34" s="48">
        <f t="shared" si="2"/>
        <v>2405.29</v>
      </c>
    </row>
    <row r="35" spans="1:13" s="28" customFormat="1" ht="15.75">
      <c r="A35" s="54" t="s">
        <v>21</v>
      </c>
      <c r="B35" s="55">
        <v>6140</v>
      </c>
      <c r="C35" s="55">
        <v>772.06</v>
      </c>
      <c r="D35" s="55"/>
      <c r="E35" s="55"/>
      <c r="F35" s="55"/>
      <c r="G35" s="55"/>
      <c r="H35" s="55"/>
      <c r="I35" s="55"/>
      <c r="J35" s="55"/>
      <c r="K35" s="55"/>
      <c r="L35" s="48">
        <f t="shared" si="1"/>
        <v>6140</v>
      </c>
      <c r="M35" s="55">
        <f t="shared" si="2"/>
        <v>772.06</v>
      </c>
    </row>
  </sheetData>
  <mergeCells count="1">
    <mergeCell ref="A4:M4"/>
  </mergeCells>
  <printOptions gridLines="1" horizont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2" sqref="A2:Q34"/>
    </sheetView>
  </sheetViews>
  <sheetFormatPr defaultColWidth="9.00390625" defaultRowHeight="12.75"/>
  <cols>
    <col min="1" max="1" width="43.75390625" style="0" customWidth="1"/>
    <col min="2" max="2" width="14.875" style="0" customWidth="1"/>
    <col min="3" max="3" width="14.25390625" style="0" customWidth="1"/>
    <col min="4" max="4" width="10.25390625" style="0" hidden="1" customWidth="1"/>
    <col min="5" max="5" width="10.625" style="0" hidden="1" customWidth="1"/>
    <col min="6" max="6" width="11.75390625" style="0" hidden="1" customWidth="1"/>
    <col min="7" max="7" width="10.625" style="0" hidden="1" customWidth="1"/>
    <col min="8" max="8" width="11.875" style="0" customWidth="1"/>
    <col min="9" max="9" width="12.375" style="0" customWidth="1"/>
    <col min="10" max="10" width="9.00390625" style="0" customWidth="1"/>
    <col min="11" max="11" width="9.875" style="0" customWidth="1"/>
    <col min="12" max="12" width="12.625" style="0" customWidth="1"/>
    <col min="13" max="13" width="11.25390625" style="0" customWidth="1"/>
    <col min="14" max="15" width="11.125" style="0" customWidth="1"/>
    <col min="16" max="16" width="14.25390625" style="0" customWidth="1"/>
    <col min="17" max="17" width="14.75390625" style="0" customWidth="1"/>
  </cols>
  <sheetData>
    <row r="1" s="28" customFormat="1" ht="15.75"/>
    <row r="2" s="28" customFormat="1" ht="15.75">
      <c r="B2" s="28" t="s">
        <v>74</v>
      </c>
    </row>
    <row r="3" s="28" customFormat="1" ht="15.75"/>
    <row r="4" spans="1:17" s="28" customFormat="1" ht="16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28" customFormat="1" ht="15.75">
      <c r="A5" s="30" t="s">
        <v>0</v>
      </c>
      <c r="B5" s="30" t="s">
        <v>36</v>
      </c>
      <c r="C5" s="30">
        <v>80110</v>
      </c>
      <c r="D5" s="30" t="s">
        <v>36</v>
      </c>
      <c r="E5" s="30">
        <v>80146</v>
      </c>
      <c r="F5" s="30" t="s">
        <v>39</v>
      </c>
      <c r="G5" s="30">
        <v>80148</v>
      </c>
      <c r="H5" s="30" t="s">
        <v>39</v>
      </c>
      <c r="I5" s="30">
        <v>80148</v>
      </c>
      <c r="J5" s="30" t="s">
        <v>39</v>
      </c>
      <c r="K5" s="30">
        <v>80195</v>
      </c>
      <c r="L5" s="30" t="s">
        <v>36</v>
      </c>
      <c r="M5" s="30">
        <v>85401</v>
      </c>
      <c r="N5" s="30" t="s">
        <v>39</v>
      </c>
      <c r="O5" s="30">
        <v>85415</v>
      </c>
      <c r="P5" s="31" t="s">
        <v>41</v>
      </c>
      <c r="Q5" s="32" t="s">
        <v>41</v>
      </c>
    </row>
    <row r="6" spans="1:17" s="28" customFormat="1" ht="15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 t="s">
        <v>37</v>
      </c>
      <c r="Q6" s="37" t="s">
        <v>15</v>
      </c>
    </row>
    <row r="7" spans="1:17" s="28" customFormat="1" ht="16.5" thickBot="1">
      <c r="A7" s="39">
        <v>1</v>
      </c>
      <c r="B7" s="39" t="s">
        <v>37</v>
      </c>
      <c r="C7" s="39" t="s">
        <v>38</v>
      </c>
      <c r="D7" s="39" t="s">
        <v>37</v>
      </c>
      <c r="E7" s="39" t="s">
        <v>38</v>
      </c>
      <c r="F7" s="39" t="s">
        <v>37</v>
      </c>
      <c r="G7" s="39" t="s">
        <v>38</v>
      </c>
      <c r="H7" s="39" t="s">
        <v>37</v>
      </c>
      <c r="I7" s="39" t="s">
        <v>38</v>
      </c>
      <c r="J7" s="39" t="s">
        <v>40</v>
      </c>
      <c r="K7" s="39" t="s">
        <v>38</v>
      </c>
      <c r="L7" s="39" t="s">
        <v>40</v>
      </c>
      <c r="M7" s="39" t="s">
        <v>38</v>
      </c>
      <c r="N7" s="39" t="s">
        <v>37</v>
      </c>
      <c r="O7" s="39" t="s">
        <v>38</v>
      </c>
      <c r="P7" s="40"/>
      <c r="Q7" s="41"/>
    </row>
    <row r="8" spans="1:17" s="28" customFormat="1" ht="15.75">
      <c r="A8" s="43" t="s">
        <v>48</v>
      </c>
      <c r="B8" s="44">
        <f aca="true" t="shared" si="0" ref="B8:Q8">SUM(B9:B32)</f>
        <v>3114292</v>
      </c>
      <c r="C8" s="44">
        <f t="shared" si="0"/>
        <v>1646272.1999999997</v>
      </c>
      <c r="D8" s="44">
        <f t="shared" si="0"/>
        <v>0</v>
      </c>
      <c r="E8" s="44">
        <f t="shared" si="0"/>
        <v>0</v>
      </c>
      <c r="F8" s="44">
        <f t="shared" si="0"/>
        <v>128641</v>
      </c>
      <c r="G8" s="44">
        <f t="shared" si="0"/>
        <v>66096.23</v>
      </c>
      <c r="H8" s="44">
        <f t="shared" si="0"/>
        <v>128641</v>
      </c>
      <c r="I8" s="44">
        <f t="shared" si="0"/>
        <v>66096.23</v>
      </c>
      <c r="J8" s="44">
        <f t="shared" si="0"/>
        <v>1940</v>
      </c>
      <c r="K8" s="44">
        <f t="shared" si="0"/>
        <v>1940</v>
      </c>
      <c r="L8" s="44">
        <f t="shared" si="0"/>
        <v>67562</v>
      </c>
      <c r="M8" s="44">
        <f t="shared" si="0"/>
        <v>27917.859999999997</v>
      </c>
      <c r="N8" s="44">
        <f t="shared" si="0"/>
        <v>26565</v>
      </c>
      <c r="O8" s="44">
        <f t="shared" si="0"/>
        <v>26049.64</v>
      </c>
      <c r="P8" s="44">
        <f t="shared" si="0"/>
        <v>3339000</v>
      </c>
      <c r="Q8" s="44">
        <f t="shared" si="0"/>
        <v>1768275.9299999995</v>
      </c>
    </row>
    <row r="9" spans="1:17" s="28" customFormat="1" ht="15.75">
      <c r="A9" s="47" t="s">
        <v>1</v>
      </c>
      <c r="B9" s="48">
        <v>2136899</v>
      </c>
      <c r="C9" s="48">
        <v>1075900.72</v>
      </c>
      <c r="D9" s="48"/>
      <c r="E9" s="48"/>
      <c r="F9" s="48">
        <v>97374</v>
      </c>
      <c r="G9" s="48">
        <v>45984.42</v>
      </c>
      <c r="H9" s="48">
        <v>97374</v>
      </c>
      <c r="I9" s="48">
        <v>45984.42</v>
      </c>
      <c r="J9" s="48"/>
      <c r="K9" s="48"/>
      <c r="L9" s="48">
        <v>49157</v>
      </c>
      <c r="M9" s="48">
        <v>18000.58</v>
      </c>
      <c r="N9" s="48"/>
      <c r="O9" s="48"/>
      <c r="P9" s="48">
        <f>SUM(B9+H9+D9+J9+L9+N9)</f>
        <v>2283430</v>
      </c>
      <c r="Q9" s="48">
        <f>SUM(C9+I9+E9+K9+M9+O9)</f>
        <v>1139885.72</v>
      </c>
    </row>
    <row r="10" spans="1:17" s="28" customFormat="1" ht="15.75">
      <c r="A10" s="50" t="s">
        <v>2</v>
      </c>
      <c r="B10" s="48">
        <v>150911</v>
      </c>
      <c r="C10" s="48">
        <v>150910.38</v>
      </c>
      <c r="D10" s="48"/>
      <c r="E10" s="48"/>
      <c r="F10" s="48">
        <v>7310</v>
      </c>
      <c r="G10" s="48">
        <v>7309.62</v>
      </c>
      <c r="H10" s="48">
        <v>7310</v>
      </c>
      <c r="I10" s="48">
        <v>7309.62</v>
      </c>
      <c r="J10" s="48"/>
      <c r="K10" s="48"/>
      <c r="L10" s="48">
        <v>3574</v>
      </c>
      <c r="M10" s="48">
        <v>3573.46</v>
      </c>
      <c r="N10" s="48"/>
      <c r="O10" s="48"/>
      <c r="P10" s="48">
        <f aca="true" t="shared" si="1" ref="P10:P32">SUM(B10+H10+D10+J10+L10+N10)</f>
        <v>161795</v>
      </c>
      <c r="Q10" s="48">
        <f aca="true" t="shared" si="2" ref="Q10:Q32">SUM(C10+I10+E10+K10+M10+O10)</f>
        <v>161793.46</v>
      </c>
    </row>
    <row r="11" spans="1:17" s="28" customFormat="1" ht="15.75">
      <c r="A11" s="50" t="s">
        <v>5</v>
      </c>
      <c r="B11" s="48">
        <v>389542</v>
      </c>
      <c r="C11" s="48">
        <v>182214.91</v>
      </c>
      <c r="D11" s="48"/>
      <c r="E11" s="48"/>
      <c r="F11" s="48">
        <v>17120</v>
      </c>
      <c r="G11" s="48">
        <v>8120.18</v>
      </c>
      <c r="H11" s="48">
        <v>17120</v>
      </c>
      <c r="I11" s="48">
        <v>8120.18</v>
      </c>
      <c r="J11" s="48"/>
      <c r="K11" s="48"/>
      <c r="L11" s="48">
        <v>9127</v>
      </c>
      <c r="M11" s="48">
        <v>3343.6</v>
      </c>
      <c r="N11" s="48"/>
      <c r="O11" s="48"/>
      <c r="P11" s="48">
        <f t="shared" si="1"/>
        <v>415789</v>
      </c>
      <c r="Q11" s="48">
        <f t="shared" si="2"/>
        <v>193678.69</v>
      </c>
    </row>
    <row r="12" spans="1:17" s="28" customFormat="1" ht="15.75">
      <c r="A12" s="50" t="s">
        <v>17</v>
      </c>
      <c r="B12" s="48">
        <v>55159</v>
      </c>
      <c r="C12" s="48">
        <v>28768.58</v>
      </c>
      <c r="D12" s="48"/>
      <c r="E12" s="48"/>
      <c r="F12" s="48">
        <v>2481</v>
      </c>
      <c r="G12" s="48">
        <v>1282.25</v>
      </c>
      <c r="H12" s="48">
        <v>2481</v>
      </c>
      <c r="I12" s="48">
        <v>1282.25</v>
      </c>
      <c r="J12" s="48"/>
      <c r="K12" s="48"/>
      <c r="L12" s="48">
        <v>1294</v>
      </c>
      <c r="M12" s="48">
        <v>528.53</v>
      </c>
      <c r="N12" s="48"/>
      <c r="O12" s="48"/>
      <c r="P12" s="48">
        <f t="shared" si="1"/>
        <v>58934</v>
      </c>
      <c r="Q12" s="48">
        <f t="shared" si="2"/>
        <v>30579.36</v>
      </c>
    </row>
    <row r="13" spans="1:17" s="28" customFormat="1" ht="15.75">
      <c r="A13" s="50" t="s">
        <v>3</v>
      </c>
      <c r="B13" s="48">
        <v>119457</v>
      </c>
      <c r="C13" s="48">
        <v>93569.04</v>
      </c>
      <c r="D13" s="48"/>
      <c r="E13" s="48"/>
      <c r="F13" s="48">
        <v>4356</v>
      </c>
      <c r="G13" s="48">
        <v>3399.76</v>
      </c>
      <c r="H13" s="48">
        <v>4356</v>
      </c>
      <c r="I13" s="48">
        <v>3399.76</v>
      </c>
      <c r="J13" s="48">
        <v>1940</v>
      </c>
      <c r="K13" s="48">
        <v>1940</v>
      </c>
      <c r="L13" s="48">
        <v>4410</v>
      </c>
      <c r="M13" s="48">
        <v>2471.69</v>
      </c>
      <c r="N13" s="48"/>
      <c r="O13" s="48"/>
      <c r="P13" s="48">
        <f t="shared" si="1"/>
        <v>130163</v>
      </c>
      <c r="Q13" s="48">
        <f t="shared" si="2"/>
        <v>101380.48999999999</v>
      </c>
    </row>
    <row r="14" spans="1:17" s="28" customFormat="1" ht="15.75">
      <c r="A14" s="50" t="s">
        <v>4</v>
      </c>
      <c r="B14" s="48">
        <v>3224</v>
      </c>
      <c r="C14" s="48">
        <v>1600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f t="shared" si="1"/>
        <v>3224</v>
      </c>
      <c r="Q14" s="48">
        <f t="shared" si="2"/>
        <v>1600</v>
      </c>
    </row>
    <row r="15" spans="1:17" s="28" customFormat="1" ht="15.75">
      <c r="A15" s="50" t="s">
        <v>18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v>26565</v>
      </c>
      <c r="O15" s="48">
        <v>26049.64</v>
      </c>
      <c r="P15" s="48">
        <f t="shared" si="1"/>
        <v>26565</v>
      </c>
      <c r="Q15" s="48">
        <f t="shared" si="2"/>
        <v>26049.64</v>
      </c>
    </row>
    <row r="16" spans="1:17" s="28" customFormat="1" ht="15.75">
      <c r="A16" s="50" t="s">
        <v>7</v>
      </c>
      <c r="B16" s="48">
        <v>23000</v>
      </c>
      <c r="C16" s="48">
        <v>12329.68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1"/>
        <v>23000</v>
      </c>
      <c r="Q16" s="48">
        <f t="shared" si="2"/>
        <v>12329.68</v>
      </c>
    </row>
    <row r="17" spans="1:17" s="28" customFormat="1" ht="15.75">
      <c r="A17" s="50" t="s">
        <v>20</v>
      </c>
      <c r="B17" s="48">
        <v>4000</v>
      </c>
      <c r="C17" s="48">
        <v>929.97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f t="shared" si="1"/>
        <v>4000</v>
      </c>
      <c r="Q17" s="48">
        <f t="shared" si="2"/>
        <v>929.97</v>
      </c>
    </row>
    <row r="18" spans="1:17" s="28" customFormat="1" ht="15.75">
      <c r="A18" s="50" t="s">
        <v>6</v>
      </c>
      <c r="B18" s="48">
        <v>172800</v>
      </c>
      <c r="C18" s="48">
        <v>75435.17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f t="shared" si="1"/>
        <v>172800</v>
      </c>
      <c r="Q18" s="48">
        <f t="shared" si="2"/>
        <v>75435.17</v>
      </c>
    </row>
    <row r="19" spans="1:17" s="28" customFormat="1" ht="15.75">
      <c r="A19" s="50" t="s">
        <v>9</v>
      </c>
      <c r="B19" s="48">
        <v>14000</v>
      </c>
      <c r="C19" s="48">
        <v>4657.96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14000</v>
      </c>
      <c r="Q19" s="48">
        <f t="shared" si="2"/>
        <v>4657.96</v>
      </c>
    </row>
    <row r="20" spans="1:17" s="28" customFormat="1" ht="15.75">
      <c r="A20" s="50" t="s">
        <v>28</v>
      </c>
      <c r="B20" s="48">
        <v>2600</v>
      </c>
      <c r="C20" s="48">
        <v>150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2600</v>
      </c>
      <c r="Q20" s="48">
        <f t="shared" si="2"/>
        <v>150</v>
      </c>
    </row>
    <row r="21" spans="1:17" s="28" customFormat="1" ht="15.75">
      <c r="A21" s="50" t="s">
        <v>8</v>
      </c>
      <c r="B21" s="48">
        <v>19000</v>
      </c>
      <c r="C21" s="48">
        <v>12606.94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19000</v>
      </c>
      <c r="Q21" s="48">
        <f t="shared" si="2"/>
        <v>12606.94</v>
      </c>
    </row>
    <row r="22" spans="1:17" s="28" customFormat="1" ht="15.75">
      <c r="A22" s="50" t="s">
        <v>29</v>
      </c>
      <c r="B22" s="48">
        <v>1300</v>
      </c>
      <c r="C22" s="48">
        <v>14.64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1300</v>
      </c>
      <c r="Q22" s="48">
        <f t="shared" si="2"/>
        <v>14.64</v>
      </c>
    </row>
    <row r="23" spans="1:17" s="28" customFormat="1" ht="15.75">
      <c r="A23" s="50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0</v>
      </c>
      <c r="Q23" s="48">
        <f t="shared" si="2"/>
        <v>0</v>
      </c>
    </row>
    <row r="24" spans="1:17" s="28" customFormat="1" ht="15.75">
      <c r="A24" s="50" t="s">
        <v>31</v>
      </c>
      <c r="B24" s="48">
        <v>5200</v>
      </c>
      <c r="C24" s="48">
        <v>2540.71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5200</v>
      </c>
      <c r="Q24" s="48">
        <f t="shared" si="2"/>
        <v>2540.71</v>
      </c>
    </row>
    <row r="25" spans="1:17" s="28" customFormat="1" ht="15.75">
      <c r="A25" s="50" t="s">
        <v>19</v>
      </c>
      <c r="B25" s="48">
        <v>1500</v>
      </c>
      <c r="C25" s="48">
        <v>424.1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f t="shared" si="1"/>
        <v>1500</v>
      </c>
      <c r="Q25" s="48">
        <f t="shared" si="2"/>
        <v>424.1</v>
      </c>
    </row>
    <row r="26" spans="1:17" s="28" customFormat="1" ht="15.75">
      <c r="A26" s="50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0</v>
      </c>
      <c r="Q26" s="48">
        <f t="shared" si="2"/>
        <v>0</v>
      </c>
    </row>
    <row r="27" spans="1:17" s="28" customFormat="1" ht="15.75">
      <c r="A27" s="50" t="s">
        <v>10</v>
      </c>
      <c r="B27" s="48">
        <v>1000</v>
      </c>
      <c r="C27" s="48">
        <v>304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1000</v>
      </c>
      <c r="Q27" s="48">
        <f t="shared" si="2"/>
        <v>304</v>
      </c>
    </row>
    <row r="28" spans="1:17" s="28" customFormat="1" ht="15.75">
      <c r="A28" s="50" t="s">
        <v>32</v>
      </c>
      <c r="B28" s="48">
        <v>2000</v>
      </c>
      <c r="C28" s="48">
        <v>590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2000</v>
      </c>
      <c r="Q28" s="48">
        <f t="shared" si="2"/>
        <v>590</v>
      </c>
    </row>
    <row r="29" spans="1:17" s="28" customFormat="1" ht="15.75">
      <c r="A29" s="50" t="s">
        <v>33</v>
      </c>
      <c r="B29" s="48">
        <v>1500</v>
      </c>
      <c r="C29" s="48"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f t="shared" si="1"/>
        <v>1500</v>
      </c>
      <c r="Q29" s="48">
        <f t="shared" si="2"/>
        <v>0</v>
      </c>
    </row>
    <row r="30" spans="1:17" s="28" customFormat="1" ht="15.75">
      <c r="A30" s="50" t="s">
        <v>44</v>
      </c>
      <c r="B30" s="48">
        <v>4000</v>
      </c>
      <c r="C30" s="48">
        <v>2945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>
        <f t="shared" si="1"/>
        <v>4000</v>
      </c>
      <c r="Q30" s="48">
        <f t="shared" si="2"/>
        <v>2945</v>
      </c>
    </row>
    <row r="31" spans="1:17" s="28" customFormat="1" ht="15.75">
      <c r="A31" s="50" t="s">
        <v>43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>
        <f t="shared" si="1"/>
        <v>0</v>
      </c>
      <c r="Q31" s="48">
        <f t="shared" si="2"/>
        <v>0</v>
      </c>
    </row>
    <row r="32" spans="1:17" s="28" customFormat="1" ht="15.75">
      <c r="A32" s="54" t="s">
        <v>21</v>
      </c>
      <c r="B32" s="55">
        <v>7200</v>
      </c>
      <c r="C32" s="55">
        <v>380.4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48">
        <f t="shared" si="1"/>
        <v>7200</v>
      </c>
      <c r="Q32" s="48">
        <f t="shared" si="2"/>
        <v>380.4</v>
      </c>
    </row>
  </sheetData>
  <mergeCells count="1">
    <mergeCell ref="A4:Q4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A3" sqref="A3:M34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11.375" style="0" customWidth="1"/>
    <col min="4" max="4" width="9.00390625" style="0" customWidth="1"/>
    <col min="5" max="5" width="10.125" style="0" customWidth="1"/>
    <col min="6" max="6" width="8.875" style="0" customWidth="1"/>
    <col min="7" max="7" width="10.75390625" style="0" customWidth="1"/>
    <col min="8" max="9" width="10.25390625" style="0" customWidth="1"/>
    <col min="10" max="10" width="10.875" style="0" customWidth="1"/>
    <col min="11" max="11" width="10.125" style="0" customWidth="1"/>
    <col min="12" max="12" width="12.875" style="0" customWidth="1"/>
    <col min="13" max="13" width="13.75390625" style="0" customWidth="1"/>
  </cols>
  <sheetData>
    <row r="1" s="28" customFormat="1" ht="15.75"/>
    <row r="2" s="28" customFormat="1" ht="15.75"/>
    <row r="3" s="28" customFormat="1" ht="15.75">
      <c r="B3" s="28" t="s">
        <v>74</v>
      </c>
    </row>
    <row r="4" s="28" customFormat="1" ht="15.75"/>
    <row r="5" spans="1:13" s="28" customFormat="1" ht="16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8" customFormat="1" ht="15.75">
      <c r="A6" s="30" t="s">
        <v>0</v>
      </c>
      <c r="B6" s="30" t="s">
        <v>36</v>
      </c>
      <c r="C6" s="30">
        <v>80101</v>
      </c>
      <c r="D6" s="30" t="s">
        <v>36</v>
      </c>
      <c r="E6" s="30">
        <v>80146</v>
      </c>
      <c r="F6" s="30" t="s">
        <v>39</v>
      </c>
      <c r="G6" s="30">
        <v>80195</v>
      </c>
      <c r="H6" s="30" t="s">
        <v>36</v>
      </c>
      <c r="I6" s="30">
        <v>85401</v>
      </c>
      <c r="J6" s="30" t="s">
        <v>39</v>
      </c>
      <c r="K6" s="30">
        <v>85415</v>
      </c>
      <c r="L6" s="31" t="s">
        <v>41</v>
      </c>
      <c r="M6" s="32" t="s">
        <v>41</v>
      </c>
    </row>
    <row r="7" spans="1:13" s="28" customFormat="1" ht="15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6" t="s">
        <v>37</v>
      </c>
      <c r="M7" s="37" t="s">
        <v>15</v>
      </c>
    </row>
    <row r="8" spans="1:13" s="28" customFormat="1" ht="16.5" thickBot="1">
      <c r="A8" s="39">
        <v>1</v>
      </c>
      <c r="B8" s="39" t="s">
        <v>37</v>
      </c>
      <c r="C8" s="39" t="s">
        <v>38</v>
      </c>
      <c r="D8" s="39" t="s">
        <v>37</v>
      </c>
      <c r="E8" s="39" t="s">
        <v>38</v>
      </c>
      <c r="F8" s="39" t="s">
        <v>40</v>
      </c>
      <c r="G8" s="39" t="s">
        <v>38</v>
      </c>
      <c r="H8" s="39" t="s">
        <v>40</v>
      </c>
      <c r="I8" s="39" t="s">
        <v>38</v>
      </c>
      <c r="J8" s="39" t="s">
        <v>37</v>
      </c>
      <c r="K8" s="39" t="s">
        <v>38</v>
      </c>
      <c r="L8" s="40"/>
      <c r="M8" s="41"/>
    </row>
    <row r="9" spans="1:13" s="28" customFormat="1" ht="15.75">
      <c r="A9" s="43" t="s">
        <v>47</v>
      </c>
      <c r="B9" s="44">
        <f aca="true" t="shared" si="0" ref="B9:M9">SUM(B10:B33)</f>
        <v>733937</v>
      </c>
      <c r="C9" s="44">
        <f t="shared" si="0"/>
        <v>365969.37000000005</v>
      </c>
      <c r="D9" s="44">
        <f t="shared" si="0"/>
        <v>0</v>
      </c>
      <c r="E9" s="44">
        <f t="shared" si="0"/>
        <v>0</v>
      </c>
      <c r="F9" s="44">
        <f t="shared" si="0"/>
        <v>7758</v>
      </c>
      <c r="G9" s="44">
        <f t="shared" si="0"/>
        <v>7758</v>
      </c>
      <c r="H9" s="44">
        <f t="shared" si="0"/>
        <v>85858</v>
      </c>
      <c r="I9" s="44">
        <f t="shared" si="0"/>
        <v>50254.96</v>
      </c>
      <c r="J9" s="44">
        <f t="shared" si="0"/>
        <v>5530</v>
      </c>
      <c r="K9" s="44">
        <f t="shared" si="0"/>
        <v>5530</v>
      </c>
      <c r="L9" s="44">
        <f t="shared" si="0"/>
        <v>833083</v>
      </c>
      <c r="M9" s="44">
        <f t="shared" si="0"/>
        <v>429512.33</v>
      </c>
    </row>
    <row r="10" spans="1:13" s="28" customFormat="1" ht="15.75">
      <c r="A10" s="47" t="s">
        <v>1</v>
      </c>
      <c r="B10" s="48">
        <v>385471</v>
      </c>
      <c r="C10" s="48">
        <v>196401.09</v>
      </c>
      <c r="D10" s="48"/>
      <c r="E10" s="48"/>
      <c r="F10" s="48"/>
      <c r="G10" s="48"/>
      <c r="H10" s="48">
        <v>57154</v>
      </c>
      <c r="I10" s="48">
        <v>31499.59</v>
      </c>
      <c r="J10" s="48"/>
      <c r="K10" s="48"/>
      <c r="L10" s="48">
        <f aca="true" t="shared" si="1" ref="L10:L15">SUM(B10+D10+F10+H10+J10)</f>
        <v>442625</v>
      </c>
      <c r="M10" s="48">
        <f>SUM(C10+E10+G10+I10+K10)</f>
        <v>227900.68</v>
      </c>
    </row>
    <row r="11" spans="1:13" s="28" customFormat="1" ht="15.75">
      <c r="A11" s="50" t="s">
        <v>2</v>
      </c>
      <c r="B11" s="48">
        <v>27420</v>
      </c>
      <c r="C11" s="48">
        <v>27419.46</v>
      </c>
      <c r="D11" s="48"/>
      <c r="E11" s="48"/>
      <c r="F11" s="48"/>
      <c r="G11" s="48"/>
      <c r="H11" s="48">
        <v>3696</v>
      </c>
      <c r="I11" s="48">
        <v>3695.44</v>
      </c>
      <c r="J11" s="48"/>
      <c r="K11" s="48"/>
      <c r="L11" s="48">
        <f t="shared" si="1"/>
        <v>31116</v>
      </c>
      <c r="M11" s="48">
        <f aca="true" t="shared" si="2" ref="M11:M33">SUM(C11+E11+G11+I11+K11)</f>
        <v>31114.899999999998</v>
      </c>
    </row>
    <row r="12" spans="1:13" s="28" customFormat="1" ht="15.75">
      <c r="A12" s="50" t="s">
        <v>5</v>
      </c>
      <c r="B12" s="48">
        <v>76926</v>
      </c>
      <c r="C12" s="48">
        <v>36586.19</v>
      </c>
      <c r="D12" s="48"/>
      <c r="E12" s="48"/>
      <c r="F12" s="48"/>
      <c r="G12" s="48"/>
      <c r="H12" s="48">
        <v>11532</v>
      </c>
      <c r="I12" s="48">
        <v>5501.74</v>
      </c>
      <c r="J12" s="48"/>
      <c r="K12" s="48"/>
      <c r="L12" s="48">
        <f t="shared" si="1"/>
        <v>88458</v>
      </c>
      <c r="M12" s="48">
        <f t="shared" si="2"/>
        <v>42087.93</v>
      </c>
    </row>
    <row r="13" spans="1:13" s="28" customFormat="1" ht="15.75">
      <c r="A13" s="50" t="s">
        <v>17</v>
      </c>
      <c r="B13" s="48">
        <v>10883</v>
      </c>
      <c r="C13" s="48">
        <v>5104.59</v>
      </c>
      <c r="D13" s="48"/>
      <c r="E13" s="48"/>
      <c r="F13" s="48"/>
      <c r="G13" s="48"/>
      <c r="H13" s="48">
        <v>1634</v>
      </c>
      <c r="I13" s="48">
        <v>815.73</v>
      </c>
      <c r="J13" s="48"/>
      <c r="K13" s="48"/>
      <c r="L13" s="48">
        <f t="shared" si="1"/>
        <v>12517</v>
      </c>
      <c r="M13" s="48">
        <f t="shared" si="2"/>
        <v>5920.32</v>
      </c>
    </row>
    <row r="14" spans="1:13" s="28" customFormat="1" ht="15.75">
      <c r="A14" s="50" t="s">
        <v>4</v>
      </c>
      <c r="B14" s="48">
        <v>2400</v>
      </c>
      <c r="C14" s="48">
        <v>2400</v>
      </c>
      <c r="D14" s="48"/>
      <c r="E14" s="48"/>
      <c r="F14" s="48"/>
      <c r="G14" s="48"/>
      <c r="H14" s="48"/>
      <c r="I14" s="48"/>
      <c r="J14" s="48"/>
      <c r="K14" s="48"/>
      <c r="L14" s="48">
        <f t="shared" si="1"/>
        <v>2400</v>
      </c>
      <c r="M14" s="48">
        <f t="shared" si="2"/>
        <v>2400</v>
      </c>
    </row>
    <row r="15" spans="1:13" s="28" customFormat="1" ht="15.75">
      <c r="A15" s="50" t="s">
        <v>3</v>
      </c>
      <c r="B15" s="48">
        <v>22791</v>
      </c>
      <c r="C15" s="48">
        <v>20915</v>
      </c>
      <c r="D15" s="48"/>
      <c r="E15" s="48"/>
      <c r="F15" s="48">
        <v>7758</v>
      </c>
      <c r="G15" s="48">
        <v>7758</v>
      </c>
      <c r="H15" s="48">
        <v>5978</v>
      </c>
      <c r="I15" s="48">
        <v>5485</v>
      </c>
      <c r="J15" s="48"/>
      <c r="K15" s="48"/>
      <c r="L15" s="48">
        <f t="shared" si="1"/>
        <v>36527</v>
      </c>
      <c r="M15" s="48">
        <f t="shared" si="2"/>
        <v>34158</v>
      </c>
    </row>
    <row r="16" spans="1:13" s="28" customFormat="1" ht="15.75">
      <c r="A16" s="50" t="s">
        <v>42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f t="shared" si="2"/>
        <v>0</v>
      </c>
    </row>
    <row r="17" spans="1:13" s="28" customFormat="1" ht="15.75">
      <c r="A17" s="50" t="s">
        <v>18</v>
      </c>
      <c r="B17" s="48"/>
      <c r="C17" s="48"/>
      <c r="D17" s="48"/>
      <c r="E17" s="48"/>
      <c r="F17" s="48"/>
      <c r="G17" s="48"/>
      <c r="H17" s="48"/>
      <c r="I17" s="48"/>
      <c r="J17" s="48">
        <v>5530</v>
      </c>
      <c r="K17" s="48">
        <v>5530</v>
      </c>
      <c r="L17" s="48">
        <f aca="true" t="shared" si="3" ref="L17:L33">SUM(B17+D17+F17+H17+J17)</f>
        <v>5530</v>
      </c>
      <c r="M17" s="48">
        <f t="shared" si="2"/>
        <v>5530</v>
      </c>
    </row>
    <row r="18" spans="1:13" s="28" customFormat="1" ht="15.75">
      <c r="A18" s="50" t="s">
        <v>7</v>
      </c>
      <c r="B18" s="48">
        <v>50200</v>
      </c>
      <c r="C18" s="48">
        <v>32485.97</v>
      </c>
      <c r="D18" s="48"/>
      <c r="E18" s="48"/>
      <c r="F18" s="48"/>
      <c r="G18" s="48"/>
      <c r="H18" s="48"/>
      <c r="I18" s="48"/>
      <c r="J18" s="48"/>
      <c r="K18" s="48"/>
      <c r="L18" s="48">
        <f t="shared" si="3"/>
        <v>50200</v>
      </c>
      <c r="M18" s="48">
        <f t="shared" si="2"/>
        <v>32485.97</v>
      </c>
    </row>
    <row r="19" spans="1:13" s="28" customFormat="1" ht="15.75">
      <c r="A19" s="50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>
        <f t="shared" si="3"/>
        <v>0</v>
      </c>
      <c r="M19" s="48">
        <f t="shared" si="2"/>
        <v>0</v>
      </c>
    </row>
    <row r="20" spans="1:13" s="28" customFormat="1" ht="15.75">
      <c r="A20" s="50" t="s">
        <v>6</v>
      </c>
      <c r="B20" s="48">
        <v>14000</v>
      </c>
      <c r="C20" s="48">
        <v>7337.58</v>
      </c>
      <c r="D20" s="48"/>
      <c r="E20" s="48"/>
      <c r="F20" s="48"/>
      <c r="G20" s="48"/>
      <c r="H20" s="48"/>
      <c r="I20" s="48"/>
      <c r="J20" s="48"/>
      <c r="K20" s="48"/>
      <c r="L20" s="48">
        <f t="shared" si="3"/>
        <v>14000</v>
      </c>
      <c r="M20" s="48">
        <f t="shared" si="2"/>
        <v>7337.58</v>
      </c>
    </row>
    <row r="21" spans="1:13" s="28" customFormat="1" ht="15.75">
      <c r="A21" s="50" t="s">
        <v>9</v>
      </c>
      <c r="B21" s="48">
        <v>104500</v>
      </c>
      <c r="C21" s="48">
        <v>14500</v>
      </c>
      <c r="D21" s="48"/>
      <c r="E21" s="48"/>
      <c r="F21" s="48"/>
      <c r="G21" s="48"/>
      <c r="H21" s="48"/>
      <c r="I21" s="48"/>
      <c r="J21" s="48"/>
      <c r="K21" s="48"/>
      <c r="L21" s="48">
        <f t="shared" si="3"/>
        <v>104500</v>
      </c>
      <c r="M21" s="48">
        <f t="shared" si="2"/>
        <v>14500</v>
      </c>
    </row>
    <row r="22" spans="1:13" s="28" customFormat="1" ht="15.75">
      <c r="A22" s="50" t="s">
        <v>28</v>
      </c>
      <c r="B22" s="48">
        <v>200</v>
      </c>
      <c r="C22" s="48">
        <v>50</v>
      </c>
      <c r="D22" s="48"/>
      <c r="E22" s="48"/>
      <c r="F22" s="48"/>
      <c r="G22" s="48"/>
      <c r="H22" s="48"/>
      <c r="I22" s="48"/>
      <c r="J22" s="48"/>
      <c r="K22" s="48"/>
      <c r="L22" s="48">
        <f t="shared" si="3"/>
        <v>200</v>
      </c>
      <c r="M22" s="48">
        <f t="shared" si="2"/>
        <v>50</v>
      </c>
    </row>
    <row r="23" spans="1:13" s="28" customFormat="1" ht="15.75">
      <c r="A23" s="50" t="s">
        <v>8</v>
      </c>
      <c r="B23" s="48">
        <v>3937</v>
      </c>
      <c r="C23" s="48">
        <v>2593.92</v>
      </c>
      <c r="D23" s="48"/>
      <c r="E23" s="48"/>
      <c r="F23" s="48"/>
      <c r="G23" s="48"/>
      <c r="H23" s="48"/>
      <c r="I23" s="48"/>
      <c r="J23" s="48"/>
      <c r="K23" s="48"/>
      <c r="L23" s="48">
        <f t="shared" si="3"/>
        <v>3937</v>
      </c>
      <c r="M23" s="48">
        <f t="shared" si="2"/>
        <v>2593.92</v>
      </c>
    </row>
    <row r="24" spans="1:13" s="28" customFormat="1" ht="15.75">
      <c r="A24" s="50" t="s">
        <v>29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>
        <f t="shared" si="3"/>
        <v>0</v>
      </c>
      <c r="M24" s="48">
        <f t="shared" si="2"/>
        <v>0</v>
      </c>
    </row>
    <row r="25" spans="1:13" s="28" customFormat="1" ht="15.75">
      <c r="A25" s="50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>
        <f t="shared" si="3"/>
        <v>0</v>
      </c>
      <c r="M25" s="48">
        <f t="shared" si="2"/>
        <v>0</v>
      </c>
    </row>
    <row r="26" spans="1:13" s="28" customFormat="1" ht="15.75">
      <c r="A26" s="50" t="s">
        <v>31</v>
      </c>
      <c r="B26" s="48">
        <v>2400</v>
      </c>
      <c r="C26" s="48">
        <v>1231.58</v>
      </c>
      <c r="D26" s="48"/>
      <c r="E26" s="48"/>
      <c r="F26" s="48"/>
      <c r="G26" s="48"/>
      <c r="H26" s="48"/>
      <c r="I26" s="48"/>
      <c r="J26" s="48"/>
      <c r="K26" s="48"/>
      <c r="L26" s="48">
        <f t="shared" si="3"/>
        <v>2400</v>
      </c>
      <c r="M26" s="48">
        <f t="shared" si="2"/>
        <v>1231.58</v>
      </c>
    </row>
    <row r="27" spans="1:13" s="28" customFormat="1" ht="15.75">
      <c r="A27" s="50" t="s">
        <v>19</v>
      </c>
      <c r="B27" s="48">
        <v>550</v>
      </c>
      <c r="C27" s="48">
        <v>203.6</v>
      </c>
      <c r="D27" s="48"/>
      <c r="E27" s="48"/>
      <c r="F27" s="48"/>
      <c r="G27" s="48"/>
      <c r="H27" s="48"/>
      <c r="I27" s="48"/>
      <c r="J27" s="48"/>
      <c r="K27" s="48"/>
      <c r="L27" s="48">
        <f t="shared" si="3"/>
        <v>550</v>
      </c>
      <c r="M27" s="48">
        <f t="shared" si="2"/>
        <v>203.6</v>
      </c>
    </row>
    <row r="28" spans="1:13" s="28" customFormat="1" ht="15.75">
      <c r="A28" s="50" t="s">
        <v>10</v>
      </c>
      <c r="B28" s="48">
        <v>500</v>
      </c>
      <c r="C28" s="48">
        <v>475</v>
      </c>
      <c r="D28" s="48"/>
      <c r="E28" s="48"/>
      <c r="F28" s="48"/>
      <c r="G28" s="48"/>
      <c r="H28" s="48"/>
      <c r="I28" s="48"/>
      <c r="J28" s="48"/>
      <c r="K28" s="48"/>
      <c r="L28" s="48">
        <f t="shared" si="3"/>
        <v>500</v>
      </c>
      <c r="M28" s="48">
        <f t="shared" si="2"/>
        <v>475</v>
      </c>
    </row>
    <row r="29" spans="1:13" s="28" customFormat="1" ht="15.75">
      <c r="A29" s="50" t="s">
        <v>32</v>
      </c>
      <c r="B29" s="48">
        <v>1050</v>
      </c>
      <c r="C29" s="48">
        <v>1050</v>
      </c>
      <c r="D29" s="48"/>
      <c r="E29" s="48"/>
      <c r="F29" s="48"/>
      <c r="G29" s="48"/>
      <c r="H29" s="48"/>
      <c r="I29" s="48"/>
      <c r="J29" s="48"/>
      <c r="K29" s="48"/>
      <c r="L29" s="48">
        <f t="shared" si="3"/>
        <v>1050</v>
      </c>
      <c r="M29" s="48">
        <f t="shared" si="2"/>
        <v>1050</v>
      </c>
    </row>
    <row r="30" spans="1:13" s="28" customFormat="1" ht="15.75">
      <c r="A30" s="50" t="s">
        <v>33</v>
      </c>
      <c r="B30" s="48">
        <v>500</v>
      </c>
      <c r="C30" s="48">
        <v>79.43</v>
      </c>
      <c r="D30" s="48"/>
      <c r="E30" s="48"/>
      <c r="F30" s="48"/>
      <c r="G30" s="48"/>
      <c r="H30" s="48"/>
      <c r="I30" s="48"/>
      <c r="J30" s="48"/>
      <c r="K30" s="48"/>
      <c r="L30" s="48">
        <f t="shared" si="3"/>
        <v>500</v>
      </c>
      <c r="M30" s="48">
        <f t="shared" si="2"/>
        <v>79.43</v>
      </c>
    </row>
    <row r="31" spans="1:13" s="28" customFormat="1" ht="15.75">
      <c r="A31" s="50" t="s">
        <v>44</v>
      </c>
      <c r="B31" s="48">
        <v>1200</v>
      </c>
      <c r="C31" s="48">
        <v>1188</v>
      </c>
      <c r="D31" s="48"/>
      <c r="E31" s="48"/>
      <c r="F31" s="48"/>
      <c r="G31" s="48"/>
      <c r="H31" s="48"/>
      <c r="I31" s="48"/>
      <c r="J31" s="48"/>
      <c r="K31" s="48"/>
      <c r="L31" s="48">
        <f t="shared" si="3"/>
        <v>1200</v>
      </c>
      <c r="M31" s="48">
        <f t="shared" si="2"/>
        <v>1188</v>
      </c>
    </row>
    <row r="32" spans="1:13" s="28" customFormat="1" ht="15.75">
      <c r="A32" s="50" t="s">
        <v>43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>
        <f t="shared" si="3"/>
        <v>0</v>
      </c>
      <c r="M32" s="48">
        <f t="shared" si="2"/>
        <v>0</v>
      </c>
    </row>
    <row r="33" spans="1:13" s="28" customFormat="1" ht="15.75">
      <c r="A33" s="54" t="s">
        <v>21</v>
      </c>
      <c r="B33" s="55">
        <v>29009</v>
      </c>
      <c r="C33" s="55">
        <v>15947.96</v>
      </c>
      <c r="D33" s="55"/>
      <c r="E33" s="55"/>
      <c r="F33" s="55"/>
      <c r="G33" s="55"/>
      <c r="H33" s="55">
        <v>5864</v>
      </c>
      <c r="I33" s="55">
        <v>3257.46</v>
      </c>
      <c r="J33" s="55"/>
      <c r="K33" s="55"/>
      <c r="L33" s="48">
        <f t="shared" si="3"/>
        <v>34873</v>
      </c>
      <c r="M33" s="48">
        <f t="shared" si="2"/>
        <v>19205.42</v>
      </c>
    </row>
  </sheetData>
  <mergeCells count="1">
    <mergeCell ref="A5:M5"/>
  </mergeCells>
  <printOptions gridLines="1" horizontalCentered="1" verticalCentered="1"/>
  <pageMargins left="0" right="0" top="0" bottom="0.984251968503937" header="0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42"/>
    </sheetView>
  </sheetViews>
  <sheetFormatPr defaultColWidth="9.00390625" defaultRowHeight="12.75"/>
  <cols>
    <col min="1" max="1" width="43.75390625" style="0" customWidth="1"/>
    <col min="2" max="2" width="12.875" style="0" customWidth="1"/>
    <col min="3" max="3" width="13.25390625" style="0" customWidth="1"/>
    <col min="4" max="4" width="12.75390625" style="0" customWidth="1"/>
    <col min="5" max="5" width="11.62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75390625" style="0" customWidth="1"/>
    <col min="10" max="10" width="11.625" style="0" customWidth="1"/>
    <col min="11" max="11" width="11.25390625" style="0" customWidth="1"/>
    <col min="12" max="12" width="11.125" style="0" customWidth="1"/>
    <col min="13" max="13" width="11.25390625" style="0" customWidth="1"/>
    <col min="14" max="14" width="12.75390625" style="0" customWidth="1"/>
    <col min="15" max="15" width="12.625" style="0" customWidth="1"/>
  </cols>
  <sheetData>
    <row r="1" spans="1:15" ht="1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15" t="s">
        <v>0</v>
      </c>
      <c r="B2" s="15" t="s">
        <v>36</v>
      </c>
      <c r="C2" s="15">
        <v>80101</v>
      </c>
      <c r="D2" s="15" t="s">
        <v>36</v>
      </c>
      <c r="E2" s="15">
        <v>80103</v>
      </c>
      <c r="F2" s="15" t="s">
        <v>36</v>
      </c>
      <c r="G2" s="15">
        <v>80146</v>
      </c>
      <c r="H2" s="15" t="s">
        <v>39</v>
      </c>
      <c r="I2" s="15">
        <v>80195</v>
      </c>
      <c r="J2" s="15" t="s">
        <v>36</v>
      </c>
      <c r="K2" s="15">
        <v>85401</v>
      </c>
      <c r="L2" s="15" t="s">
        <v>39</v>
      </c>
      <c r="M2" s="15">
        <v>85415</v>
      </c>
      <c r="N2" s="16" t="s">
        <v>41</v>
      </c>
      <c r="O2" s="17" t="s">
        <v>41</v>
      </c>
    </row>
    <row r="3" spans="1:15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37</v>
      </c>
      <c r="O3" s="19" t="s">
        <v>15</v>
      </c>
    </row>
    <row r="4" spans="1:15" ht="15.75" thickBot="1">
      <c r="A4" s="21">
        <v>1</v>
      </c>
      <c r="B4" s="21" t="s">
        <v>37</v>
      </c>
      <c r="C4" s="21" t="s">
        <v>38</v>
      </c>
      <c r="D4" s="21" t="s">
        <v>37</v>
      </c>
      <c r="E4" s="21" t="s">
        <v>38</v>
      </c>
      <c r="F4" s="21" t="s">
        <v>37</v>
      </c>
      <c r="G4" s="21" t="s">
        <v>38</v>
      </c>
      <c r="H4" s="21" t="s">
        <v>40</v>
      </c>
      <c r="I4" s="21" t="s">
        <v>38</v>
      </c>
      <c r="J4" s="21" t="s">
        <v>40</v>
      </c>
      <c r="K4" s="21" t="s">
        <v>38</v>
      </c>
      <c r="L4" s="21" t="s">
        <v>37</v>
      </c>
      <c r="M4" s="21" t="s">
        <v>38</v>
      </c>
      <c r="N4" s="22"/>
      <c r="O4" s="23"/>
    </row>
    <row r="5" spans="1:15" ht="15.75">
      <c r="A5" s="24" t="s">
        <v>46</v>
      </c>
      <c r="B5" s="25">
        <f aca="true" t="shared" si="0" ref="B5:O5">SUM(B6:B40)</f>
        <v>810581</v>
      </c>
      <c r="C5" s="25">
        <f t="shared" si="0"/>
        <v>414420.4800000001</v>
      </c>
      <c r="D5" s="25">
        <f t="shared" si="0"/>
        <v>128766</v>
      </c>
      <c r="E5" s="25">
        <f t="shared" si="0"/>
        <v>54086.03999999999</v>
      </c>
      <c r="F5" s="25">
        <f t="shared" si="0"/>
        <v>0</v>
      </c>
      <c r="G5" s="25">
        <f t="shared" si="0"/>
        <v>0</v>
      </c>
      <c r="H5" s="25">
        <f t="shared" si="0"/>
        <v>9051</v>
      </c>
      <c r="I5" s="25">
        <f t="shared" si="0"/>
        <v>9051</v>
      </c>
      <c r="J5" s="25">
        <f t="shared" si="0"/>
        <v>6780</v>
      </c>
      <c r="K5" s="25">
        <f t="shared" si="0"/>
        <v>6780</v>
      </c>
      <c r="L5" s="25">
        <f t="shared" si="0"/>
        <v>44450</v>
      </c>
      <c r="M5" s="25">
        <f t="shared" si="0"/>
        <v>18673.68</v>
      </c>
      <c r="N5" s="25">
        <f t="shared" si="0"/>
        <v>999193</v>
      </c>
      <c r="O5" s="25">
        <f t="shared" si="0"/>
        <v>502578.24000000005</v>
      </c>
    </row>
    <row r="6" spans="1:15" ht="15.75">
      <c r="A6" s="10" t="s">
        <v>1</v>
      </c>
      <c r="B6" s="11">
        <v>496209</v>
      </c>
      <c r="C6" s="11">
        <v>242764.28</v>
      </c>
      <c r="D6" s="11">
        <v>77848</v>
      </c>
      <c r="E6" s="11">
        <v>32424.98</v>
      </c>
      <c r="F6" s="11"/>
      <c r="G6" s="11"/>
      <c r="H6" s="11"/>
      <c r="I6" s="11"/>
      <c r="J6" s="11"/>
      <c r="K6" s="11"/>
      <c r="L6" s="11">
        <v>33224</v>
      </c>
      <c r="M6" s="11">
        <v>12710.5</v>
      </c>
      <c r="N6" s="11">
        <f aca="true" t="shared" si="1" ref="N6:N40">SUM(B6+D6+F6+H6+J6+L6)</f>
        <v>607281</v>
      </c>
      <c r="O6" s="48">
        <f>SUM(C6+E6+G6+I6+K6+M6)</f>
        <v>287899.76</v>
      </c>
    </row>
    <row r="7" spans="1:15" ht="15.75">
      <c r="A7" s="5" t="s">
        <v>2</v>
      </c>
      <c r="B7" s="11">
        <v>33980</v>
      </c>
      <c r="C7" s="11">
        <v>33979.05</v>
      </c>
      <c r="D7" s="11">
        <v>5398</v>
      </c>
      <c r="E7" s="11">
        <v>5378.94</v>
      </c>
      <c r="F7" s="11"/>
      <c r="G7" s="11"/>
      <c r="H7" s="11"/>
      <c r="I7" s="11"/>
      <c r="J7" s="11"/>
      <c r="K7" s="11"/>
      <c r="L7" s="11">
        <v>1581</v>
      </c>
      <c r="M7" s="11">
        <v>1580.01</v>
      </c>
      <c r="N7" s="11">
        <f t="shared" si="1"/>
        <v>40959</v>
      </c>
      <c r="O7" s="48">
        <f aca="true" t="shared" si="2" ref="O7:O40">SUM(C7+E7+G7+I7+K7+M7)</f>
        <v>40938.00000000001</v>
      </c>
    </row>
    <row r="8" spans="1:15" ht="15.75">
      <c r="A8" s="5" t="s">
        <v>4</v>
      </c>
      <c r="B8" s="11">
        <v>6200</v>
      </c>
      <c r="C8" s="11">
        <v>1200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 t="shared" si="1"/>
        <v>6200</v>
      </c>
      <c r="O8" s="48">
        <f t="shared" si="2"/>
        <v>1200</v>
      </c>
    </row>
    <row r="9" spans="1:15" ht="15.75">
      <c r="A9" s="5" t="s">
        <v>49</v>
      </c>
      <c r="B9" s="11">
        <v>5623</v>
      </c>
      <c r="C9" s="11">
        <v>5622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 t="shared" si="1"/>
        <v>5623</v>
      </c>
      <c r="O9" s="48">
        <f t="shared" si="2"/>
        <v>5622</v>
      </c>
    </row>
    <row r="10" spans="1:15" ht="15.75">
      <c r="A10" s="5" t="s">
        <v>5</v>
      </c>
      <c r="B10" s="11">
        <v>95778</v>
      </c>
      <c r="C10" s="11">
        <v>44589.05</v>
      </c>
      <c r="D10" s="11">
        <v>15631</v>
      </c>
      <c r="E10" s="11">
        <v>5898.3</v>
      </c>
      <c r="F10" s="11"/>
      <c r="G10" s="11"/>
      <c r="H10" s="11"/>
      <c r="I10" s="11"/>
      <c r="J10" s="11"/>
      <c r="K10" s="11"/>
      <c r="L10" s="11">
        <v>5970</v>
      </c>
      <c r="M10" s="11">
        <v>2189.68</v>
      </c>
      <c r="N10" s="11">
        <f t="shared" si="1"/>
        <v>117379</v>
      </c>
      <c r="O10" s="48">
        <f t="shared" si="2"/>
        <v>52677.030000000006</v>
      </c>
    </row>
    <row r="11" spans="1:15" ht="15.75">
      <c r="A11" s="5" t="s">
        <v>49</v>
      </c>
      <c r="B11" s="11">
        <v>687</v>
      </c>
      <c r="C11" s="11">
        <v>685.53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1"/>
        <v>687</v>
      </c>
      <c r="O11" s="48">
        <f t="shared" si="2"/>
        <v>685.53</v>
      </c>
    </row>
    <row r="12" spans="1:15" ht="15.75">
      <c r="A12" s="5" t="s">
        <v>17</v>
      </c>
      <c r="B12" s="11">
        <v>13698</v>
      </c>
      <c r="C12" s="11">
        <v>7174.23</v>
      </c>
      <c r="D12" s="11">
        <v>2242</v>
      </c>
      <c r="E12" s="11">
        <v>949.52</v>
      </c>
      <c r="F12" s="11"/>
      <c r="G12" s="11"/>
      <c r="H12" s="11"/>
      <c r="I12" s="11"/>
      <c r="J12" s="11"/>
      <c r="K12" s="11"/>
      <c r="L12" s="11">
        <v>857</v>
      </c>
      <c r="M12" s="11">
        <v>352.49</v>
      </c>
      <c r="N12" s="11">
        <f t="shared" si="1"/>
        <v>16797</v>
      </c>
      <c r="O12" s="48">
        <f t="shared" si="2"/>
        <v>8476.24</v>
      </c>
    </row>
    <row r="13" spans="1:15" ht="15.75">
      <c r="A13" s="5" t="s">
        <v>49</v>
      </c>
      <c r="B13" s="11">
        <v>114</v>
      </c>
      <c r="C13" s="11">
        <v>110.36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1"/>
        <v>114</v>
      </c>
      <c r="O13" s="48">
        <f t="shared" si="2"/>
        <v>110.36</v>
      </c>
    </row>
    <row r="14" spans="1:15" ht="15.75">
      <c r="A14" s="5" t="s">
        <v>3</v>
      </c>
      <c r="B14" s="11">
        <v>31746</v>
      </c>
      <c r="C14" s="11">
        <v>21595</v>
      </c>
      <c r="D14" s="11">
        <v>5607</v>
      </c>
      <c r="E14" s="11">
        <v>3857</v>
      </c>
      <c r="F14" s="11"/>
      <c r="G14" s="11"/>
      <c r="H14" s="11">
        <v>9051</v>
      </c>
      <c r="I14" s="11">
        <v>9051</v>
      </c>
      <c r="J14" s="11"/>
      <c r="K14" s="11"/>
      <c r="L14" s="11">
        <v>1848</v>
      </c>
      <c r="M14" s="11">
        <v>1409</v>
      </c>
      <c r="N14" s="11">
        <f t="shared" si="1"/>
        <v>48252</v>
      </c>
      <c r="O14" s="48">
        <f t="shared" si="2"/>
        <v>35912</v>
      </c>
    </row>
    <row r="15" spans="1:15" ht="15.75">
      <c r="A15" s="5" t="s">
        <v>42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1"/>
        <v>0</v>
      </c>
      <c r="O15" s="48">
        <f t="shared" si="2"/>
        <v>0</v>
      </c>
    </row>
    <row r="16" spans="1:15" ht="15.75">
      <c r="A16" s="5" t="s">
        <v>18</v>
      </c>
      <c r="B16" s="11"/>
      <c r="C16" s="11"/>
      <c r="D16" s="11"/>
      <c r="E16" s="11"/>
      <c r="F16" s="11"/>
      <c r="G16" s="11"/>
      <c r="H16" s="11"/>
      <c r="I16" s="11"/>
      <c r="J16" s="11">
        <v>6780</v>
      </c>
      <c r="K16" s="11">
        <v>6780</v>
      </c>
      <c r="L16" s="11"/>
      <c r="M16" s="11"/>
      <c r="N16" s="11">
        <f t="shared" si="1"/>
        <v>6780</v>
      </c>
      <c r="O16" s="48">
        <f t="shared" si="2"/>
        <v>6780</v>
      </c>
    </row>
    <row r="17" spans="1:15" ht="15.75">
      <c r="A17" s="5" t="s">
        <v>7</v>
      </c>
      <c r="B17" s="11">
        <v>34700</v>
      </c>
      <c r="C17" s="11">
        <v>14585.59</v>
      </c>
      <c r="D17" s="11">
        <v>4240</v>
      </c>
      <c r="E17" s="11">
        <v>1413.1</v>
      </c>
      <c r="F17" s="11"/>
      <c r="G17" s="11"/>
      <c r="H17" s="11"/>
      <c r="I17" s="11"/>
      <c r="J17" s="11"/>
      <c r="K17" s="11"/>
      <c r="L17" s="11"/>
      <c r="M17" s="11"/>
      <c r="N17" s="11">
        <f t="shared" si="1"/>
        <v>38940</v>
      </c>
      <c r="O17" s="48">
        <f t="shared" si="2"/>
        <v>15998.69</v>
      </c>
    </row>
    <row r="18" spans="1:15" ht="15.75">
      <c r="A18" s="5" t="s">
        <v>49</v>
      </c>
      <c r="B18" s="11">
        <v>2706</v>
      </c>
      <c r="C18" s="11">
        <v>2704.49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1"/>
        <v>2706</v>
      </c>
      <c r="O18" s="48">
        <f t="shared" si="2"/>
        <v>2704.49</v>
      </c>
    </row>
    <row r="19" spans="1:15" ht="15.75">
      <c r="A19" s="5" t="s">
        <v>20</v>
      </c>
      <c r="B19" s="11">
        <v>1500</v>
      </c>
      <c r="C19" s="11">
        <v>0</v>
      </c>
      <c r="D19" s="11">
        <v>600</v>
      </c>
      <c r="E19" s="11">
        <v>0</v>
      </c>
      <c r="F19" s="11"/>
      <c r="G19" s="11"/>
      <c r="H19" s="11"/>
      <c r="I19" s="11"/>
      <c r="J19" s="11"/>
      <c r="K19" s="11"/>
      <c r="L19" s="11"/>
      <c r="M19" s="11"/>
      <c r="N19" s="11">
        <f t="shared" si="1"/>
        <v>2100</v>
      </c>
      <c r="O19" s="48">
        <f t="shared" si="2"/>
        <v>0</v>
      </c>
    </row>
    <row r="20" spans="1:15" ht="15.75">
      <c r="A20" s="5" t="s">
        <v>49</v>
      </c>
      <c r="B20" s="11">
        <v>2917</v>
      </c>
      <c r="C20" s="11">
        <v>2915.46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1"/>
        <v>2917</v>
      </c>
      <c r="O20" s="48">
        <f t="shared" si="2"/>
        <v>2915.46</v>
      </c>
    </row>
    <row r="21" spans="1:15" ht="15.75">
      <c r="A21" s="5" t="s">
        <v>6</v>
      </c>
      <c r="B21" s="11">
        <v>8000</v>
      </c>
      <c r="C21" s="11">
        <v>5189.57</v>
      </c>
      <c r="D21" s="11">
        <v>2500</v>
      </c>
      <c r="E21" s="11">
        <v>755.54</v>
      </c>
      <c r="F21" s="11"/>
      <c r="G21" s="11"/>
      <c r="H21" s="11"/>
      <c r="I21" s="11"/>
      <c r="J21" s="11"/>
      <c r="K21" s="11"/>
      <c r="L21" s="11"/>
      <c r="M21" s="11"/>
      <c r="N21" s="11">
        <f t="shared" si="1"/>
        <v>10500</v>
      </c>
      <c r="O21" s="48">
        <f t="shared" si="2"/>
        <v>5945.11</v>
      </c>
    </row>
    <row r="22" spans="1:15" ht="15.75">
      <c r="A22" s="5" t="s">
        <v>9</v>
      </c>
      <c r="B22" s="11">
        <v>4300</v>
      </c>
      <c r="C22" s="11">
        <v>2180.05</v>
      </c>
      <c r="D22" s="11">
        <v>1000</v>
      </c>
      <c r="E22" s="11">
        <v>157.7</v>
      </c>
      <c r="F22" s="11"/>
      <c r="G22" s="11"/>
      <c r="H22" s="11"/>
      <c r="I22" s="11"/>
      <c r="J22" s="11"/>
      <c r="K22" s="11"/>
      <c r="L22" s="11"/>
      <c r="M22" s="11"/>
      <c r="N22" s="11">
        <f t="shared" si="1"/>
        <v>5300</v>
      </c>
      <c r="O22" s="48">
        <f t="shared" si="2"/>
        <v>2337.75</v>
      </c>
    </row>
    <row r="23" spans="1:15" ht="15.75">
      <c r="A23" s="5" t="s">
        <v>28</v>
      </c>
      <c r="B23" s="11">
        <v>1100</v>
      </c>
      <c r="C23" s="11">
        <v>50</v>
      </c>
      <c r="D23" s="11">
        <v>200</v>
      </c>
      <c r="E23" s="11">
        <v>0</v>
      </c>
      <c r="F23" s="11"/>
      <c r="G23" s="11"/>
      <c r="H23" s="11"/>
      <c r="I23" s="11"/>
      <c r="J23" s="11"/>
      <c r="K23" s="11"/>
      <c r="L23" s="11"/>
      <c r="M23" s="11"/>
      <c r="N23" s="11">
        <f t="shared" si="1"/>
        <v>1300</v>
      </c>
      <c r="O23" s="48">
        <f t="shared" si="2"/>
        <v>50</v>
      </c>
    </row>
    <row r="24" spans="1:15" ht="15.75">
      <c r="A24" s="5" t="s">
        <v>8</v>
      </c>
      <c r="B24" s="11">
        <v>7015</v>
      </c>
      <c r="C24" s="11">
        <v>1832.99</v>
      </c>
      <c r="D24" s="11">
        <v>1900</v>
      </c>
      <c r="E24" s="11">
        <v>554.5</v>
      </c>
      <c r="F24" s="11"/>
      <c r="G24" s="11"/>
      <c r="H24" s="11"/>
      <c r="I24" s="11"/>
      <c r="J24" s="11"/>
      <c r="K24" s="11"/>
      <c r="L24" s="11"/>
      <c r="M24" s="11"/>
      <c r="N24" s="11">
        <f t="shared" si="1"/>
        <v>8915</v>
      </c>
      <c r="O24" s="48">
        <f t="shared" si="2"/>
        <v>2387.49</v>
      </c>
    </row>
    <row r="25" spans="1:15" ht="15.75">
      <c r="A25" s="5" t="s">
        <v>49</v>
      </c>
      <c r="B25" s="11">
        <v>4488</v>
      </c>
      <c r="C25" s="11">
        <v>4487.07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1"/>
        <v>4488</v>
      </c>
      <c r="O25" s="48">
        <f t="shared" si="2"/>
        <v>4487.07</v>
      </c>
    </row>
    <row r="26" spans="1:15" ht="15.75">
      <c r="A26" s="5" t="s">
        <v>29</v>
      </c>
      <c r="B26" s="11">
        <v>2615</v>
      </c>
      <c r="C26" s="11">
        <v>24.4</v>
      </c>
      <c r="D26" s="11">
        <v>500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>
        <f t="shared" si="1"/>
        <v>3115</v>
      </c>
      <c r="O26" s="48">
        <f t="shared" si="2"/>
        <v>24.4</v>
      </c>
    </row>
    <row r="27" spans="1:15" ht="15.75">
      <c r="A27" s="5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1"/>
        <v>0</v>
      </c>
      <c r="O27" s="48">
        <f t="shared" si="2"/>
        <v>0</v>
      </c>
    </row>
    <row r="28" spans="1:15" ht="15.75">
      <c r="A28" s="5" t="s">
        <v>31</v>
      </c>
      <c r="B28" s="11">
        <v>3500</v>
      </c>
      <c r="C28" s="11">
        <v>1065.25</v>
      </c>
      <c r="D28" s="11">
        <v>700</v>
      </c>
      <c r="E28" s="11">
        <v>267.3</v>
      </c>
      <c r="F28" s="11"/>
      <c r="G28" s="11"/>
      <c r="H28" s="11"/>
      <c r="I28" s="11"/>
      <c r="J28" s="11"/>
      <c r="K28" s="11"/>
      <c r="L28" s="11"/>
      <c r="M28" s="11"/>
      <c r="N28" s="11">
        <f t="shared" si="1"/>
        <v>4200</v>
      </c>
      <c r="O28" s="48">
        <f t="shared" si="2"/>
        <v>1332.55</v>
      </c>
    </row>
    <row r="29" spans="1:15" ht="15.75">
      <c r="A29" s="5" t="s">
        <v>19</v>
      </c>
      <c r="B29" s="11">
        <v>3100</v>
      </c>
      <c r="C29" s="11">
        <v>1709.33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1"/>
        <v>3100</v>
      </c>
      <c r="O29" s="48">
        <f t="shared" si="2"/>
        <v>1709.33</v>
      </c>
    </row>
    <row r="30" spans="1:15" ht="15.75">
      <c r="A30" s="5" t="s">
        <v>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1"/>
        <v>0</v>
      </c>
      <c r="O30" s="48">
        <f t="shared" si="2"/>
        <v>0</v>
      </c>
    </row>
    <row r="31" spans="1:15" ht="15.75">
      <c r="A31" s="5" t="s">
        <v>54</v>
      </c>
      <c r="B31" s="11">
        <v>435</v>
      </c>
      <c r="C31" s="11">
        <v>432.96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8"/>
    </row>
    <row r="32" spans="1:15" ht="15.75">
      <c r="A32" s="5" t="s">
        <v>10</v>
      </c>
      <c r="B32" s="11">
        <v>640</v>
      </c>
      <c r="C32" s="11">
        <v>387</v>
      </c>
      <c r="D32" s="11">
        <v>100</v>
      </c>
      <c r="E32" s="11">
        <v>76</v>
      </c>
      <c r="F32" s="11"/>
      <c r="G32" s="11"/>
      <c r="H32" s="11"/>
      <c r="I32" s="11"/>
      <c r="J32" s="11"/>
      <c r="K32" s="11"/>
      <c r="L32" s="11"/>
      <c r="M32" s="11"/>
      <c r="N32" s="11">
        <f t="shared" si="1"/>
        <v>740</v>
      </c>
      <c r="O32" s="48">
        <f t="shared" si="2"/>
        <v>463</v>
      </c>
    </row>
    <row r="33" spans="1:15" ht="15.75">
      <c r="A33" s="5" t="s">
        <v>49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1"/>
        <v>0</v>
      </c>
      <c r="O33" s="48">
        <f t="shared" si="2"/>
        <v>0</v>
      </c>
    </row>
    <row r="34" spans="1:15" ht="15.75">
      <c r="A34" s="5" t="s">
        <v>32</v>
      </c>
      <c r="B34" s="11">
        <v>2400</v>
      </c>
      <c r="C34" s="11">
        <v>1028.55</v>
      </c>
      <c r="D34" s="11">
        <v>300</v>
      </c>
      <c r="E34" s="11">
        <v>180</v>
      </c>
      <c r="F34" s="11"/>
      <c r="G34" s="11"/>
      <c r="H34" s="11"/>
      <c r="I34" s="11"/>
      <c r="J34" s="11"/>
      <c r="K34" s="11"/>
      <c r="L34" s="11"/>
      <c r="M34" s="11"/>
      <c r="N34" s="11">
        <f t="shared" si="1"/>
        <v>2700</v>
      </c>
      <c r="O34" s="48">
        <f t="shared" si="2"/>
        <v>1208.55</v>
      </c>
    </row>
    <row r="35" spans="1:15" ht="15.75">
      <c r="A35" s="5" t="s">
        <v>33</v>
      </c>
      <c r="B35" s="11">
        <v>2300</v>
      </c>
      <c r="C35" s="11">
        <v>0</v>
      </c>
      <c r="D35" s="11">
        <v>1000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>
        <f t="shared" si="1"/>
        <v>3300</v>
      </c>
      <c r="O35" s="48">
        <f t="shared" si="2"/>
        <v>0</v>
      </c>
    </row>
    <row r="36" spans="1:15" ht="15.75">
      <c r="A36" s="5" t="s">
        <v>49</v>
      </c>
      <c r="B36" s="11">
        <v>60</v>
      </c>
      <c r="C36" s="11">
        <v>60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1"/>
        <v>60</v>
      </c>
      <c r="O36" s="48">
        <f t="shared" si="2"/>
        <v>60</v>
      </c>
    </row>
    <row r="37" spans="1:15" ht="15.75">
      <c r="A37" s="5" t="s">
        <v>44</v>
      </c>
      <c r="B37" s="11">
        <v>3000</v>
      </c>
      <c r="C37" s="11">
        <v>381</v>
      </c>
      <c r="D37" s="11">
        <v>800</v>
      </c>
      <c r="E37" s="11">
        <v>107.5</v>
      </c>
      <c r="F37" s="11"/>
      <c r="G37" s="11"/>
      <c r="H37" s="11"/>
      <c r="I37" s="11"/>
      <c r="J37" s="11"/>
      <c r="K37" s="11"/>
      <c r="L37" s="11"/>
      <c r="M37" s="11"/>
      <c r="N37" s="11">
        <f t="shared" si="1"/>
        <v>3800</v>
      </c>
      <c r="O37" s="48">
        <f t="shared" si="2"/>
        <v>488.5</v>
      </c>
    </row>
    <row r="38" spans="1:15" ht="15.75">
      <c r="A38" s="5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1"/>
        <v>0</v>
      </c>
      <c r="O38" s="48">
        <f t="shared" si="2"/>
        <v>0</v>
      </c>
    </row>
    <row r="39" spans="1:15" ht="15.75">
      <c r="A39" s="5" t="s">
        <v>43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1"/>
        <v>0</v>
      </c>
      <c r="O39" s="48">
        <f t="shared" si="2"/>
        <v>0</v>
      </c>
    </row>
    <row r="40" spans="1:15" ht="15.75">
      <c r="A40" s="2" t="s">
        <v>21</v>
      </c>
      <c r="B40" s="12">
        <v>41770</v>
      </c>
      <c r="C40" s="12">
        <v>17667.27</v>
      </c>
      <c r="D40" s="12">
        <v>8200</v>
      </c>
      <c r="E40" s="12">
        <v>2065.66</v>
      </c>
      <c r="F40" s="12"/>
      <c r="G40" s="12"/>
      <c r="H40" s="12"/>
      <c r="I40" s="12"/>
      <c r="J40" s="12"/>
      <c r="K40" s="12"/>
      <c r="L40" s="12">
        <v>970</v>
      </c>
      <c r="M40" s="12">
        <v>432</v>
      </c>
      <c r="N40" s="58">
        <f t="shared" si="1"/>
        <v>50940</v>
      </c>
      <c r="O40" s="55">
        <f t="shared" si="2"/>
        <v>20164.93</v>
      </c>
    </row>
  </sheetData>
  <mergeCells count="1">
    <mergeCell ref="A1:O1"/>
  </mergeCells>
  <printOptions gridLines="1"/>
  <pageMargins left="0" right="0" top="0.1968503937007874" bottom="0.984251968503937" header="0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 Ząbkowice Ślaskie</cp:lastModifiedBy>
  <cp:lastPrinted>2008-08-12T05:47:00Z</cp:lastPrinted>
  <dcterms:created xsi:type="dcterms:W3CDTF">1997-02-26T13:46:56Z</dcterms:created>
  <dcterms:modified xsi:type="dcterms:W3CDTF">2008-08-12T05:47:08Z</dcterms:modified>
  <cp:category/>
  <cp:version/>
  <cp:contentType/>
  <cp:contentStatus/>
</cp:coreProperties>
</file>