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nr 5" sheetId="1" r:id="rId1"/>
  </sheets>
  <definedNames>
    <definedName name="_xlfn.BAHTTEXT" hidden="1">#NAME?</definedName>
    <definedName name="_xlnm.Print_Area" localSheetId="0">'Załącznik nr 5'!$A$1:$G$166</definedName>
  </definedNames>
  <calcPr fullCalcOnLoad="1"/>
</workbook>
</file>

<file path=xl/sharedStrings.xml><?xml version="1.0" encoding="utf-8"?>
<sst xmlns="http://schemas.openxmlformats.org/spreadsheetml/2006/main" count="165" uniqueCount="85">
  <si>
    <t>po zmianach</t>
  </si>
  <si>
    <t>Wykonanie</t>
  </si>
  <si>
    <t xml:space="preserve">                                                                                          budżetu Miasta i Gminy Ząbkowice Śląskie</t>
  </si>
  <si>
    <t>Realizacja planu finansowego zadań z zakresu administracji rządowej zleconych</t>
  </si>
  <si>
    <t>Nazwa</t>
  </si>
  <si>
    <t>Dział</t>
  </si>
  <si>
    <t>Rozdział</t>
  </si>
  <si>
    <t>§</t>
  </si>
  <si>
    <t>DOCHODY</t>
  </si>
  <si>
    <t>O10</t>
  </si>
  <si>
    <t>ROLNICTWO I ŁOWIECTWO</t>
  </si>
  <si>
    <t>O1095</t>
  </si>
  <si>
    <t>Pozostała działalność</t>
  </si>
  <si>
    <t>Dotacje celowe otrzymane z budżetu państwa</t>
  </si>
  <si>
    <t>na realizację zadań bieżących z zakresu</t>
  </si>
  <si>
    <t>administracji rządowej oraz innych zadań</t>
  </si>
  <si>
    <t>zleconych gminie ustawami</t>
  </si>
  <si>
    <t>DZIAŁALNOŚĆ USŁUGOWA</t>
  </si>
  <si>
    <t>Cmentarze</t>
  </si>
  <si>
    <t>6:5%</t>
  </si>
  <si>
    <t>ADMINISTRACJA PUBLICZNA</t>
  </si>
  <si>
    <t>Urzędy wojewódzkie</t>
  </si>
  <si>
    <t>URZĘDY NACZELNYCH ORGANÓW</t>
  </si>
  <si>
    <t>Urzędy naczelnych organów władzy</t>
  </si>
  <si>
    <t>państwowej, kontroli i ochrony prawa</t>
  </si>
  <si>
    <t>BEZPIECZEŃSTWO PUBLICZNE</t>
  </si>
  <si>
    <t>I OCHRONA P/POŻAROWA</t>
  </si>
  <si>
    <t>Obrona cywilna</t>
  </si>
  <si>
    <t>POMOC SPOŁECZNA</t>
  </si>
  <si>
    <t>Świadczenia rodzinne, zaliczka alimentacyjna</t>
  </si>
  <si>
    <t>oraz składki na ubezpieczenia emerytalne</t>
  </si>
  <si>
    <t>i rentowe z ubezpieczenia społecznego</t>
  </si>
  <si>
    <t>Składki na ubezpieczenia zdrowotne</t>
  </si>
  <si>
    <t xml:space="preserve">opłacane za osoby pobierające niektóre </t>
  </si>
  <si>
    <t>świadczenia z pomocy społecznej oraz</t>
  </si>
  <si>
    <t>niektóre świadczenia rodzinne</t>
  </si>
  <si>
    <t>Usługi opiekuńcze i specjalistyczne</t>
  </si>
  <si>
    <t xml:space="preserve">usługi opiekuńcze              </t>
  </si>
  <si>
    <t>RAZEM DOCHODY</t>
  </si>
  <si>
    <t>WYDATKI</t>
  </si>
  <si>
    <t>na zadania bieżące realizowane przez</t>
  </si>
  <si>
    <t xml:space="preserve">gminę na podstawie porozumień </t>
  </si>
  <si>
    <t>z organami administracji rządowej</t>
  </si>
  <si>
    <t>RAZEM WYDATKI</t>
  </si>
  <si>
    <t>Wynagrodzenia bezosobowe</t>
  </si>
  <si>
    <t>Składki na ubezpieczenia społeczne</t>
  </si>
  <si>
    <t>Składki na Fundusz Pracy</t>
  </si>
  <si>
    <t>Zakup usług pozostałych</t>
  </si>
  <si>
    <t>Różne opłaty i składki</t>
  </si>
  <si>
    <t>Wynagrodzenia osobowe pracowników</t>
  </si>
  <si>
    <t>Dodatkowe wynagrodzenie roczne</t>
  </si>
  <si>
    <t>Zakup materiałów i wyposażenia</t>
  </si>
  <si>
    <t>Szkolenia pracowników niebedących</t>
  </si>
  <si>
    <t>członkami korpusu służby cywilnej</t>
  </si>
  <si>
    <t>Świadczenia społeczne</t>
  </si>
  <si>
    <t>Zakup energii</t>
  </si>
  <si>
    <t>Zakup usług dostępu do sieci Internet</t>
  </si>
  <si>
    <t xml:space="preserve">Opłaty z tytułu zakupu usług </t>
  </si>
  <si>
    <t>telekomunikacyjnych telefonii stacjonarnej</t>
  </si>
  <si>
    <t>świadczenia z pomocy społecznej,</t>
  </si>
  <si>
    <t>niektóre świadczenia rodzinne oraz</t>
  </si>
  <si>
    <t>uczestniczące w zajęciach w centrum</t>
  </si>
  <si>
    <t>integracji społecznej</t>
  </si>
  <si>
    <t>Zakup materiałów i wpyposażenia</t>
  </si>
  <si>
    <t>oraz za osoby uczestniczące w zajęciach</t>
  </si>
  <si>
    <t>w centrum integracji społecznej</t>
  </si>
  <si>
    <t xml:space="preserve">WŁADZY PAŃSTWOWEJ, KONTROLI </t>
  </si>
  <si>
    <t>I OCHRONY PRAWA ORAZ SĄDOWNICTWA</t>
  </si>
  <si>
    <r>
      <t xml:space="preserve">                                                                                                </t>
    </r>
    <r>
      <rPr>
        <b/>
        <sz val="10"/>
        <rFont val="Arial CE"/>
        <family val="0"/>
      </rPr>
      <t>Załącznik nr 5</t>
    </r>
    <r>
      <rPr>
        <sz val="10"/>
        <rFont val="Arial CE"/>
        <family val="0"/>
      </rPr>
      <t xml:space="preserve"> do infromacji z wykonania </t>
    </r>
  </si>
  <si>
    <t>Podróże służbowe krajowe</t>
  </si>
  <si>
    <t>GOSPODARKA MIESZKANIOWA</t>
  </si>
  <si>
    <t>Gospodarka gruntami i nieruchomościami</t>
  </si>
  <si>
    <t>Zakup usług remontowych</t>
  </si>
  <si>
    <t xml:space="preserve">                                                                                                 za  I półrocze 2011 roku</t>
  </si>
  <si>
    <t>i powierzonych na podstawie porozumień miastu i gminie za I półrocze 2011 roku</t>
  </si>
  <si>
    <t xml:space="preserve">Plan na 2011 </t>
  </si>
  <si>
    <t>na 30.06.2011 r.</t>
  </si>
  <si>
    <t>OBRONA NARODOWA</t>
  </si>
  <si>
    <t>Pozostałe wydatki obronne</t>
  </si>
  <si>
    <t>państowoej, kontroli i ochrony prawa oraz</t>
  </si>
  <si>
    <t>sądownictwa</t>
  </si>
  <si>
    <t>Spis powszechny</t>
  </si>
  <si>
    <t>Wydatki osobowe niezaliczone do wynagrodzeń</t>
  </si>
  <si>
    <t>Nagrody o charakterze szczególnym</t>
  </si>
  <si>
    <t>niezaliczone do wynagrodzeń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</si>
</sst>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</numFmts>
  <fonts count="60">
    <font>
      <sz val="10"/>
      <name val="Arial CE"/>
      <family val="0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b/>
      <sz val="12"/>
      <color indexed="12"/>
      <name val="Arial"/>
      <family val="2"/>
    </font>
    <font>
      <b/>
      <sz val="10"/>
      <color indexed="17"/>
      <name val="Arial CE"/>
      <family val="0"/>
    </font>
    <font>
      <b/>
      <sz val="11"/>
      <color indexed="17"/>
      <name val="Arial"/>
      <family val="2"/>
    </font>
    <font>
      <b/>
      <i/>
      <sz val="11"/>
      <color indexed="12"/>
      <name val="Arial CE"/>
      <family val="0"/>
    </font>
    <font>
      <i/>
      <sz val="14"/>
      <color indexed="61"/>
      <name val="Arial"/>
      <family val="2"/>
    </font>
    <font>
      <sz val="10"/>
      <color indexed="8"/>
      <name val="Arial CE"/>
      <family val="0"/>
    </font>
    <font>
      <b/>
      <sz val="10"/>
      <color indexed="17"/>
      <name val="Arial"/>
      <family val="2"/>
    </font>
    <font>
      <sz val="11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56"/>
      <name val="Arial CE"/>
      <family val="0"/>
    </font>
    <font>
      <b/>
      <sz val="11"/>
      <color indexed="56"/>
      <name val="Arial"/>
      <family val="2"/>
    </font>
    <font>
      <b/>
      <sz val="11"/>
      <color indexed="30"/>
      <name val="Arial"/>
      <family val="2"/>
    </font>
    <font>
      <b/>
      <sz val="11"/>
      <color indexed="3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2060"/>
      <name val="Arial CE"/>
      <family val="0"/>
    </font>
    <font>
      <b/>
      <sz val="11"/>
      <color rgb="FF002060"/>
      <name val="Arial"/>
      <family val="2"/>
    </font>
    <font>
      <b/>
      <sz val="11"/>
      <color rgb="FF0033CC"/>
      <name val="Arial"/>
      <family val="2"/>
    </font>
    <font>
      <b/>
      <sz val="11"/>
      <color rgb="FF00A44A"/>
      <name val="Arial"/>
      <family val="2"/>
    </font>
    <font>
      <b/>
      <sz val="11"/>
      <color rgb="FF0033CC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0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2" fillId="0" borderId="28" xfId="0" applyFont="1" applyBorder="1" applyAlignment="1">
      <alignment/>
    </xf>
    <xf numFmtId="164" fontId="1" fillId="0" borderId="28" xfId="52" applyNumberFormat="1" applyFont="1" applyBorder="1" applyAlignment="1">
      <alignment/>
    </xf>
    <xf numFmtId="0" fontId="1" fillId="0" borderId="28" xfId="0" applyFont="1" applyBorder="1" applyAlignment="1">
      <alignment/>
    </xf>
    <xf numFmtId="0" fontId="8" fillId="0" borderId="28" xfId="0" applyFont="1" applyBorder="1" applyAlignment="1">
      <alignment/>
    </xf>
    <xf numFmtId="0" fontId="9" fillId="0" borderId="28" xfId="0" applyFont="1" applyBorder="1" applyAlignment="1">
      <alignment/>
    </xf>
    <xf numFmtId="4" fontId="9" fillId="0" borderId="28" xfId="0" applyNumberFormat="1" applyFont="1" applyBorder="1" applyAlignment="1">
      <alignment/>
    </xf>
    <xf numFmtId="164" fontId="2" fillId="0" borderId="28" xfId="52" applyNumberFormat="1" applyFont="1" applyBorder="1" applyAlignment="1">
      <alignment/>
    </xf>
    <xf numFmtId="0" fontId="8" fillId="0" borderId="0" xfId="0" applyFont="1" applyAlignment="1">
      <alignment/>
    </xf>
    <xf numFmtId="4" fontId="1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3" fillId="0" borderId="2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29" xfId="0" applyFont="1" applyBorder="1" applyAlignment="1">
      <alignment/>
    </xf>
    <xf numFmtId="4" fontId="1" fillId="0" borderId="29" xfId="0" applyNumberFormat="1" applyFont="1" applyBorder="1" applyAlignment="1">
      <alignment/>
    </xf>
    <xf numFmtId="164" fontId="1" fillId="0" borderId="29" xfId="52" applyNumberFormat="1" applyFont="1" applyBorder="1" applyAlignment="1">
      <alignment/>
    </xf>
    <xf numFmtId="164" fontId="1" fillId="0" borderId="11" xfId="52" applyNumberFormat="1" applyFont="1" applyBorder="1" applyAlignment="1">
      <alignment/>
    </xf>
    <xf numFmtId="164" fontId="1" fillId="0" borderId="10" xfId="52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28" xfId="0" applyFont="1" applyBorder="1" applyAlignment="1">
      <alignment/>
    </xf>
    <xf numFmtId="0" fontId="10" fillId="0" borderId="28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8" xfId="0" applyFont="1" applyFill="1" applyBorder="1" applyAlignment="1">
      <alignment/>
    </xf>
    <xf numFmtId="4" fontId="11" fillId="0" borderId="28" xfId="0" applyNumberFormat="1" applyFont="1" applyBorder="1" applyAlignment="1">
      <alignment/>
    </xf>
    <xf numFmtId="164" fontId="11" fillId="0" borderId="28" xfId="52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164" fontId="2" fillId="0" borderId="29" xfId="52" applyNumberFormat="1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10" xfId="0" applyFont="1" applyBorder="1" applyAlignment="1">
      <alignment/>
    </xf>
    <xf numFmtId="164" fontId="11" fillId="0" borderId="29" xfId="52" applyNumberFormat="1" applyFont="1" applyBorder="1" applyAlignment="1">
      <alignment/>
    </xf>
    <xf numFmtId="0" fontId="0" fillId="0" borderId="0" xfId="0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Fill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37" xfId="0" applyFont="1" applyBorder="1" applyAlignment="1">
      <alignment/>
    </xf>
    <xf numFmtId="4" fontId="10" fillId="0" borderId="11" xfId="0" applyNumberFormat="1" applyFont="1" applyBorder="1" applyAlignment="1">
      <alignment/>
    </xf>
    <xf numFmtId="4" fontId="8" fillId="0" borderId="29" xfId="0" applyNumberFormat="1" applyFont="1" applyBorder="1" applyAlignment="1">
      <alignment/>
    </xf>
    <xf numFmtId="4" fontId="10" fillId="0" borderId="29" xfId="0" applyNumberFormat="1" applyFont="1" applyBorder="1" applyAlignment="1">
      <alignment/>
    </xf>
    <xf numFmtId="4" fontId="12" fillId="0" borderId="28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Alignment="1">
      <alignment/>
    </xf>
    <xf numFmtId="0" fontId="14" fillId="0" borderId="28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2" xfId="0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12" xfId="0" applyFont="1" applyBorder="1" applyAlignment="1">
      <alignment/>
    </xf>
    <xf numFmtId="4" fontId="15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7" fillId="0" borderId="28" xfId="0" applyFont="1" applyBorder="1" applyAlignment="1">
      <alignment/>
    </xf>
    <xf numFmtId="0" fontId="1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4" fillId="0" borderId="28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33" xfId="0" applyFont="1" applyBorder="1" applyAlignment="1">
      <alignment/>
    </xf>
    <xf numFmtId="0" fontId="1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2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9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12" xfId="0" applyFont="1" applyBorder="1" applyAlignment="1">
      <alignment/>
    </xf>
    <xf numFmtId="0" fontId="1" fillId="0" borderId="11" xfId="0" applyFont="1" applyFill="1" applyBorder="1" applyAlignment="1">
      <alignment/>
    </xf>
    <xf numFmtId="4" fontId="16" fillId="0" borderId="11" xfId="0" applyNumberFormat="1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33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4" fontId="10" fillId="0" borderId="33" xfId="0" applyNumberFormat="1" applyFont="1" applyBorder="1" applyAlignment="1">
      <alignment/>
    </xf>
    <xf numFmtId="0" fontId="8" fillId="0" borderId="3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5" xfId="0" applyFont="1" applyBorder="1" applyAlignment="1">
      <alignment/>
    </xf>
    <xf numFmtId="4" fontId="2" fillId="0" borderId="33" xfId="0" applyNumberFormat="1" applyFont="1" applyBorder="1" applyAlignment="1">
      <alignment/>
    </xf>
    <xf numFmtId="164" fontId="1" fillId="0" borderId="36" xfId="52" applyNumberFormat="1" applyFont="1" applyBorder="1" applyAlignment="1">
      <alignment/>
    </xf>
    <xf numFmtId="164" fontId="11" fillId="0" borderId="11" xfId="52" applyNumberFormat="1" applyFont="1" applyBorder="1" applyAlignment="1">
      <alignment/>
    </xf>
    <xf numFmtId="0" fontId="10" fillId="0" borderId="33" xfId="0" applyFont="1" applyBorder="1" applyAlignment="1">
      <alignment horizontal="center"/>
    </xf>
    <xf numFmtId="0" fontId="11" fillId="0" borderId="33" xfId="0" applyFont="1" applyBorder="1" applyAlignment="1">
      <alignment/>
    </xf>
    <xf numFmtId="4" fontId="11" fillId="0" borderId="33" xfId="0" applyNumberFormat="1" applyFont="1" applyBorder="1" applyAlignment="1">
      <alignment/>
    </xf>
    <xf numFmtId="164" fontId="11" fillId="0" borderId="10" xfId="52" applyNumberFormat="1" applyFont="1" applyBorder="1" applyAlignment="1">
      <alignment/>
    </xf>
    <xf numFmtId="0" fontId="10" fillId="0" borderId="25" xfId="0" applyFont="1" applyBorder="1" applyAlignment="1">
      <alignment horizontal="center"/>
    </xf>
    <xf numFmtId="0" fontId="11" fillId="0" borderId="25" xfId="0" applyFont="1" applyBorder="1" applyAlignment="1">
      <alignment/>
    </xf>
    <xf numFmtId="4" fontId="11" fillId="0" borderId="25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0" fontId="14" fillId="0" borderId="31" xfId="0" applyFont="1" applyBorder="1" applyAlignment="1">
      <alignment horizontal="center"/>
    </xf>
    <xf numFmtId="0" fontId="14" fillId="0" borderId="31" xfId="0" applyFont="1" applyBorder="1" applyAlignment="1">
      <alignment/>
    </xf>
    <xf numFmtId="0" fontId="1" fillId="0" borderId="31" xfId="0" applyFont="1" applyBorder="1" applyAlignment="1">
      <alignment/>
    </xf>
    <xf numFmtId="4" fontId="1" fillId="0" borderId="31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164" fontId="2" fillId="0" borderId="11" xfId="52" applyNumberFormat="1" applyFont="1" applyBorder="1" applyAlignment="1">
      <alignment/>
    </xf>
    <xf numFmtId="0" fontId="16" fillId="0" borderId="25" xfId="0" applyFont="1" applyBorder="1" applyAlignment="1">
      <alignment horizontal="center"/>
    </xf>
    <xf numFmtId="0" fontId="16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3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9" xfId="0" applyFont="1" applyBorder="1" applyAlignment="1">
      <alignment horizontal="center"/>
    </xf>
    <xf numFmtId="0" fontId="57" fillId="0" borderId="29" xfId="0" applyFont="1" applyBorder="1" applyAlignment="1">
      <alignment/>
    </xf>
    <xf numFmtId="0" fontId="57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10" xfId="0" applyFont="1" applyBorder="1" applyAlignment="1">
      <alignment/>
    </xf>
    <xf numFmtId="4" fontId="58" fillId="0" borderId="28" xfId="0" applyNumberFormat="1" applyFont="1" applyBorder="1" applyAlignment="1">
      <alignment/>
    </xf>
    <xf numFmtId="4" fontId="58" fillId="0" borderId="29" xfId="0" applyNumberFormat="1" applyFont="1" applyBorder="1" applyAlignment="1">
      <alignment/>
    </xf>
    <xf numFmtId="4" fontId="57" fillId="0" borderId="29" xfId="0" applyNumberFormat="1" applyFont="1" applyBorder="1" applyAlignment="1">
      <alignment/>
    </xf>
    <xf numFmtId="164" fontId="57" fillId="0" borderId="28" xfId="52" applyNumberFormat="1" applyFont="1" applyBorder="1" applyAlignment="1">
      <alignment/>
    </xf>
    <xf numFmtId="4" fontId="57" fillId="0" borderId="33" xfId="0" applyNumberFormat="1" applyFont="1" applyBorder="1" applyAlignment="1">
      <alignment/>
    </xf>
    <xf numFmtId="164" fontId="57" fillId="0" borderId="29" xfId="52" applyNumberFormat="1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3" xfId="0" applyFont="1" applyBorder="1" applyAlignment="1">
      <alignment/>
    </xf>
    <xf numFmtId="4" fontId="58" fillId="0" borderId="33" xfId="0" applyNumberFormat="1" applyFont="1" applyBorder="1" applyAlignment="1">
      <alignment/>
    </xf>
    <xf numFmtId="0" fontId="7" fillId="0" borderId="33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164" fontId="58" fillId="0" borderId="29" xfId="52" applyNumberFormat="1" applyFont="1" applyBorder="1" applyAlignment="1">
      <alignment/>
    </xf>
    <xf numFmtId="4" fontId="7" fillId="0" borderId="29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59" fillId="0" borderId="11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zoomScalePageLayoutView="0" workbookViewId="0" topLeftCell="A153">
      <selection activeCell="D162" sqref="D162"/>
    </sheetView>
  </sheetViews>
  <sheetFormatPr defaultColWidth="9.00390625" defaultRowHeight="12.75"/>
  <cols>
    <col min="1" max="1" width="6.625" style="0" customWidth="1"/>
    <col min="2" max="2" width="8.375" style="0" customWidth="1"/>
    <col min="3" max="3" width="5.75390625" style="0" customWidth="1"/>
    <col min="4" max="4" width="46.625" style="0" customWidth="1"/>
    <col min="5" max="6" width="16.00390625" style="0" customWidth="1"/>
    <col min="7" max="7" width="17.25390625" style="0" customWidth="1"/>
  </cols>
  <sheetData>
    <row r="1" spans="4:7" ht="40.5" customHeight="1">
      <c r="D1" s="181" t="s">
        <v>68</v>
      </c>
      <c r="E1" s="181"/>
      <c r="F1" s="181"/>
      <c r="G1" s="181"/>
    </row>
    <row r="2" spans="4:7" ht="12.75">
      <c r="D2" s="180" t="s">
        <v>2</v>
      </c>
      <c r="E2" s="180"/>
      <c r="F2" s="180"/>
      <c r="G2" s="180"/>
    </row>
    <row r="3" spans="4:7" ht="12.75">
      <c r="D3" s="181" t="s">
        <v>73</v>
      </c>
      <c r="E3" s="181"/>
      <c r="F3" s="181"/>
      <c r="G3" s="181"/>
    </row>
    <row r="4" spans="4:7" ht="12.75">
      <c r="D4" s="180"/>
      <c r="E4" s="180"/>
      <c r="F4" s="180"/>
      <c r="G4" s="180"/>
    </row>
    <row r="5" spans="4:7" ht="12.75">
      <c r="D5" s="183"/>
      <c r="E5" s="183"/>
      <c r="F5" s="183"/>
      <c r="G5" s="183"/>
    </row>
    <row r="6" spans="4:7" ht="15.75">
      <c r="D6" s="184" t="s">
        <v>3</v>
      </c>
      <c r="E6" s="184"/>
      <c r="F6" s="184"/>
      <c r="G6" s="184"/>
    </row>
    <row r="7" spans="4:7" ht="15.75">
      <c r="D7" s="184" t="s">
        <v>74</v>
      </c>
      <c r="E7" s="184"/>
      <c r="F7" s="184"/>
      <c r="G7" s="184"/>
    </row>
    <row r="8" spans="4:7" ht="12.75">
      <c r="D8" s="180"/>
      <c r="E8" s="180"/>
      <c r="F8" s="180"/>
      <c r="G8" s="180"/>
    </row>
    <row r="9" spans="3:7" ht="15" thickBot="1">
      <c r="C9" s="3"/>
      <c r="D9" s="182"/>
      <c r="E9" s="182"/>
      <c r="F9" s="182"/>
      <c r="G9" s="182"/>
    </row>
    <row r="10" spans="1:7" ht="15">
      <c r="A10" s="22"/>
      <c r="B10" s="22"/>
      <c r="C10" s="20"/>
      <c r="D10" s="17" t="s">
        <v>4</v>
      </c>
      <c r="E10" s="9" t="s">
        <v>75</v>
      </c>
      <c r="F10" s="10" t="s">
        <v>1</v>
      </c>
      <c r="G10" s="11"/>
    </row>
    <row r="11" spans="1:7" ht="15">
      <c r="A11" s="23" t="s">
        <v>5</v>
      </c>
      <c r="B11" s="23" t="s">
        <v>6</v>
      </c>
      <c r="C11" s="21" t="s">
        <v>7</v>
      </c>
      <c r="D11" s="18"/>
      <c r="E11" s="4" t="s">
        <v>0</v>
      </c>
      <c r="F11" s="5" t="s">
        <v>76</v>
      </c>
      <c r="G11" s="12" t="s">
        <v>19</v>
      </c>
    </row>
    <row r="12" spans="1:7" ht="15.75" thickBot="1">
      <c r="A12" s="28">
        <v>1</v>
      </c>
      <c r="B12" s="28">
        <v>2</v>
      </c>
      <c r="C12" s="30">
        <v>3</v>
      </c>
      <c r="D12" s="19">
        <v>4</v>
      </c>
      <c r="E12" s="13">
        <v>5</v>
      </c>
      <c r="F12" s="14">
        <v>6</v>
      </c>
      <c r="G12" s="15">
        <v>7</v>
      </c>
    </row>
    <row r="13" spans="1:7" ht="33" customHeight="1">
      <c r="A13" s="29"/>
      <c r="B13" s="29"/>
      <c r="C13" s="31"/>
      <c r="D13" s="24" t="s">
        <v>8</v>
      </c>
      <c r="E13" s="25"/>
      <c r="F13" s="26"/>
      <c r="G13" s="27"/>
    </row>
    <row r="14" spans="1:7" s="99" customFormat="1" ht="15">
      <c r="A14" s="53" t="s">
        <v>9</v>
      </c>
      <c r="B14" s="98"/>
      <c r="C14" s="33"/>
      <c r="D14" s="33" t="s">
        <v>10</v>
      </c>
      <c r="E14" s="51">
        <f>SUM(E15)</f>
        <v>436777.89</v>
      </c>
      <c r="F14" s="51">
        <f>SUM(F15)</f>
        <v>436777.89</v>
      </c>
      <c r="G14" s="39">
        <f>F14/E14</f>
        <v>1</v>
      </c>
    </row>
    <row r="15" spans="1:7" s="65" customFormat="1" ht="15">
      <c r="A15" s="59"/>
      <c r="B15" s="60" t="s">
        <v>11</v>
      </c>
      <c r="C15" s="61"/>
      <c r="D15" s="62" t="s">
        <v>12</v>
      </c>
      <c r="E15" s="63">
        <f>SUM(E16)</f>
        <v>436777.89</v>
      </c>
      <c r="F15" s="63">
        <f>SUM(F16)</f>
        <v>436777.89</v>
      </c>
      <c r="G15" s="64">
        <f>F15/E15</f>
        <v>1</v>
      </c>
    </row>
    <row r="16" spans="1:7" ht="14.25">
      <c r="A16" s="55"/>
      <c r="B16" s="42"/>
      <c r="C16" s="43">
        <v>2010</v>
      </c>
      <c r="D16" s="46" t="s">
        <v>13</v>
      </c>
      <c r="E16" s="47">
        <v>436777.89</v>
      </c>
      <c r="F16" s="47">
        <v>436777.89</v>
      </c>
      <c r="G16" s="48">
        <f>F16/E16</f>
        <v>1</v>
      </c>
    </row>
    <row r="17" spans="1:7" ht="14.25">
      <c r="A17" s="56"/>
      <c r="B17" s="16"/>
      <c r="C17" s="44"/>
      <c r="D17" s="2" t="s">
        <v>14</v>
      </c>
      <c r="E17" s="6"/>
      <c r="F17" s="6"/>
      <c r="G17" s="49"/>
    </row>
    <row r="18" spans="1:7" ht="14.25">
      <c r="A18" s="56"/>
      <c r="B18" s="16"/>
      <c r="C18" s="44"/>
      <c r="D18" s="2" t="s">
        <v>15</v>
      </c>
      <c r="E18" s="6"/>
      <c r="F18" s="6"/>
      <c r="G18" s="49"/>
    </row>
    <row r="19" spans="1:7" ht="14.25">
      <c r="A19" s="57"/>
      <c r="B19" s="1"/>
      <c r="C19" s="45"/>
      <c r="D19" s="7" t="s">
        <v>16</v>
      </c>
      <c r="E19" s="8"/>
      <c r="F19" s="8"/>
      <c r="G19" s="50"/>
    </row>
    <row r="20" spans="1:7" ht="15">
      <c r="A20" s="53">
        <v>700</v>
      </c>
      <c r="B20" s="172"/>
      <c r="C20" s="173"/>
      <c r="D20" s="33" t="s">
        <v>70</v>
      </c>
      <c r="E20" s="51">
        <f>SUM(E21)</f>
        <v>8000</v>
      </c>
      <c r="F20" s="51">
        <f>SUM(F21)</f>
        <v>0</v>
      </c>
      <c r="G20" s="39">
        <f>F20/E20</f>
        <v>0</v>
      </c>
    </row>
    <row r="21" spans="1:7" ht="15">
      <c r="A21" s="56"/>
      <c r="B21" s="73">
        <v>70005</v>
      </c>
      <c r="C21" s="44"/>
      <c r="D21" s="62" t="s">
        <v>71</v>
      </c>
      <c r="E21" s="63">
        <f>SUM(E22)</f>
        <v>8000</v>
      </c>
      <c r="F21" s="63">
        <f>SUM(F22)</f>
        <v>0</v>
      </c>
      <c r="G21" s="64">
        <f>F21/E21</f>
        <v>0</v>
      </c>
    </row>
    <row r="22" spans="1:7" ht="14.25">
      <c r="A22" s="55"/>
      <c r="B22" s="89"/>
      <c r="C22" s="174">
        <v>2010</v>
      </c>
      <c r="D22" s="177" t="s">
        <v>13</v>
      </c>
      <c r="E22" s="103">
        <v>8000</v>
      </c>
      <c r="F22" s="47">
        <v>0</v>
      </c>
      <c r="G22" s="48">
        <f>F22/E22</f>
        <v>0</v>
      </c>
    </row>
    <row r="23" spans="1:7" ht="14.25">
      <c r="A23" s="56"/>
      <c r="B23" s="91"/>
      <c r="C23" s="175"/>
      <c r="D23" s="178" t="s">
        <v>14</v>
      </c>
      <c r="E23" s="105"/>
      <c r="F23" s="6"/>
      <c r="G23" s="153"/>
    </row>
    <row r="24" spans="1:7" ht="14.25">
      <c r="A24" s="56"/>
      <c r="B24" s="91"/>
      <c r="C24" s="175"/>
      <c r="D24" s="178" t="s">
        <v>15</v>
      </c>
      <c r="E24" s="105"/>
      <c r="F24" s="6"/>
      <c r="G24" s="153"/>
    </row>
    <row r="25" spans="1:7" ht="14.25">
      <c r="A25" s="57"/>
      <c r="B25" s="176"/>
      <c r="C25" s="106"/>
      <c r="D25" s="179" t="s">
        <v>16</v>
      </c>
      <c r="E25" s="104"/>
      <c r="F25" s="8"/>
      <c r="G25" s="153"/>
    </row>
    <row r="26" spans="1:7" s="40" customFormat="1" ht="15">
      <c r="A26" s="92">
        <v>710</v>
      </c>
      <c r="B26" s="69"/>
      <c r="C26" s="70"/>
      <c r="D26" s="33" t="s">
        <v>17</v>
      </c>
      <c r="E26" s="71">
        <f>SUM(E27)</f>
        <v>6000</v>
      </c>
      <c r="F26" s="71">
        <f>SUM(F27)</f>
        <v>3000</v>
      </c>
      <c r="G26" s="72">
        <f>F26/E26</f>
        <v>0.5</v>
      </c>
    </row>
    <row r="27" spans="1:7" s="65" customFormat="1" ht="15">
      <c r="A27" s="59"/>
      <c r="B27" s="60">
        <v>71035</v>
      </c>
      <c r="C27" s="66"/>
      <c r="D27" s="66" t="s">
        <v>18</v>
      </c>
      <c r="E27" s="63">
        <f>SUM(E28)</f>
        <v>6000</v>
      </c>
      <c r="F27" s="63">
        <f>SUM(F28)</f>
        <v>3000</v>
      </c>
      <c r="G27" s="75">
        <f>F27/E27</f>
        <v>0.5</v>
      </c>
    </row>
    <row r="28" spans="1:7" ht="14.25">
      <c r="A28" s="56"/>
      <c r="B28" s="42"/>
      <c r="C28" s="43">
        <v>2020</v>
      </c>
      <c r="D28" s="46" t="s">
        <v>13</v>
      </c>
      <c r="E28" s="47">
        <v>6000</v>
      </c>
      <c r="F28" s="47">
        <v>3000</v>
      </c>
      <c r="G28" s="48">
        <f>F28/E28</f>
        <v>0.5</v>
      </c>
    </row>
    <row r="29" spans="1:7" ht="14.25">
      <c r="A29" s="56"/>
      <c r="B29" s="16"/>
      <c r="C29" s="44"/>
      <c r="D29" s="2" t="s">
        <v>40</v>
      </c>
      <c r="E29" s="6"/>
      <c r="F29" s="6"/>
      <c r="G29" s="49"/>
    </row>
    <row r="30" spans="1:7" ht="14.25">
      <c r="A30" s="56"/>
      <c r="B30" s="16"/>
      <c r="C30" s="44"/>
      <c r="D30" s="2" t="s">
        <v>41</v>
      </c>
      <c r="E30" s="6"/>
      <c r="F30" s="6"/>
      <c r="G30" s="49"/>
    </row>
    <row r="31" spans="1:7" ht="14.25">
      <c r="A31" s="57"/>
      <c r="B31" s="1"/>
      <c r="C31" s="45"/>
      <c r="D31" s="7" t="s">
        <v>42</v>
      </c>
      <c r="E31" s="8"/>
      <c r="F31" s="8"/>
      <c r="G31" s="50"/>
    </row>
    <row r="32" spans="1:7" s="40" customFormat="1" ht="15">
      <c r="A32" s="92">
        <v>750</v>
      </c>
      <c r="B32" s="69"/>
      <c r="C32" s="70"/>
      <c r="D32" s="70" t="s">
        <v>20</v>
      </c>
      <c r="E32" s="71">
        <f>SUM(E33+E38)</f>
        <v>197620</v>
      </c>
      <c r="F32" s="71">
        <f>SUM(F33+F38)</f>
        <v>119997</v>
      </c>
      <c r="G32" s="194">
        <f>F32/E32</f>
        <v>0.607210808622609</v>
      </c>
    </row>
    <row r="33" spans="1:7" s="65" customFormat="1" ht="15">
      <c r="A33" s="60"/>
      <c r="B33" s="60">
        <v>75011</v>
      </c>
      <c r="C33" s="66"/>
      <c r="D33" s="66" t="s">
        <v>21</v>
      </c>
      <c r="E33" s="63">
        <f>SUM(E34)</f>
        <v>168023</v>
      </c>
      <c r="F33" s="63">
        <f>SUM(F34)</f>
        <v>90400</v>
      </c>
      <c r="G33" s="64">
        <f>F33/E33</f>
        <v>0.5380215803788767</v>
      </c>
    </row>
    <row r="34" spans="1:7" ht="14.25">
      <c r="A34" s="55"/>
      <c r="B34" s="42"/>
      <c r="C34" s="43">
        <v>2010</v>
      </c>
      <c r="D34" s="46" t="s">
        <v>13</v>
      </c>
      <c r="E34" s="47">
        <v>168023</v>
      </c>
      <c r="F34" s="47">
        <v>90400</v>
      </c>
      <c r="G34" s="48">
        <f>F34/E34</f>
        <v>0.5380215803788767</v>
      </c>
    </row>
    <row r="35" spans="1:7" ht="14.25">
      <c r="A35" s="56"/>
      <c r="B35" s="16"/>
      <c r="C35" s="44"/>
      <c r="D35" s="2" t="s">
        <v>14</v>
      </c>
      <c r="E35" s="6"/>
      <c r="F35" s="6"/>
      <c r="G35" s="49"/>
    </row>
    <row r="36" spans="1:7" ht="14.25">
      <c r="A36" s="56"/>
      <c r="B36" s="16"/>
      <c r="C36" s="44"/>
      <c r="D36" s="2" t="s">
        <v>15</v>
      </c>
      <c r="E36" s="6"/>
      <c r="F36" s="6"/>
      <c r="G36" s="49"/>
    </row>
    <row r="37" spans="1:7" ht="14.25">
      <c r="A37" s="56"/>
      <c r="B37" s="1"/>
      <c r="C37" s="45"/>
      <c r="D37" s="2" t="s">
        <v>16</v>
      </c>
      <c r="E37" s="8"/>
      <c r="F37" s="8"/>
      <c r="G37" s="50"/>
    </row>
    <row r="38" spans="1:7" ht="15">
      <c r="A38" s="54"/>
      <c r="B38" s="60">
        <v>75056</v>
      </c>
      <c r="C38" s="58"/>
      <c r="D38" s="66" t="s">
        <v>81</v>
      </c>
      <c r="E38" s="191">
        <f>SUM(E39:E42)</f>
        <v>29597</v>
      </c>
      <c r="F38" s="191">
        <f>SUM(F39:F42)</f>
        <v>29597</v>
      </c>
      <c r="G38" s="75">
        <f>F38/E38</f>
        <v>1</v>
      </c>
    </row>
    <row r="39" spans="1:7" ht="14.25">
      <c r="A39" s="56"/>
      <c r="B39" s="16"/>
      <c r="C39" s="43">
        <v>2010</v>
      </c>
      <c r="D39" s="46" t="s">
        <v>13</v>
      </c>
      <c r="E39" s="6">
        <v>29597</v>
      </c>
      <c r="F39" s="105">
        <v>29597</v>
      </c>
      <c r="G39" s="48">
        <f>F39/E39</f>
        <v>1</v>
      </c>
    </row>
    <row r="40" spans="1:7" ht="14.25">
      <c r="A40" s="56"/>
      <c r="B40" s="16"/>
      <c r="C40" s="44"/>
      <c r="D40" s="2" t="s">
        <v>14</v>
      </c>
      <c r="E40" s="6"/>
      <c r="F40" s="105"/>
      <c r="G40" s="49"/>
    </row>
    <row r="41" spans="1:7" ht="14.25">
      <c r="A41" s="56"/>
      <c r="B41" s="16"/>
      <c r="C41" s="44"/>
      <c r="D41" s="2" t="s">
        <v>15</v>
      </c>
      <c r="E41" s="6"/>
      <c r="F41" s="105"/>
      <c r="G41" s="49"/>
    </row>
    <row r="42" spans="1:7" ht="14.25">
      <c r="A42" s="56"/>
      <c r="B42" s="16"/>
      <c r="C42" s="44"/>
      <c r="D42" s="2" t="s">
        <v>16</v>
      </c>
      <c r="E42" s="6"/>
      <c r="F42" s="105"/>
      <c r="G42" s="49"/>
    </row>
    <row r="43" spans="1:7" ht="15">
      <c r="A43" s="185">
        <v>751</v>
      </c>
      <c r="B43" s="42"/>
      <c r="C43" s="43"/>
      <c r="D43" s="186" t="s">
        <v>23</v>
      </c>
      <c r="E43" s="193">
        <f>SUM(E46)</f>
        <v>3924</v>
      </c>
      <c r="F43" s="195">
        <f>SUM(F46)</f>
        <v>1962</v>
      </c>
      <c r="G43" s="196">
        <f>F43/E43</f>
        <v>0.5</v>
      </c>
    </row>
    <row r="44" spans="1:7" ht="15">
      <c r="A44" s="56"/>
      <c r="B44" s="16"/>
      <c r="C44" s="44"/>
      <c r="D44" s="187" t="s">
        <v>79</v>
      </c>
      <c r="E44" s="6"/>
      <c r="F44" s="105"/>
      <c r="G44" s="49"/>
    </row>
    <row r="45" spans="1:7" ht="15">
      <c r="A45" s="57"/>
      <c r="B45" s="16"/>
      <c r="C45" s="45"/>
      <c r="D45" s="187" t="s">
        <v>80</v>
      </c>
      <c r="E45" s="8"/>
      <c r="F45" s="104"/>
      <c r="G45" s="50"/>
    </row>
    <row r="46" spans="1:7" ht="15">
      <c r="A46" s="121"/>
      <c r="B46" s="73">
        <v>75101</v>
      </c>
      <c r="C46" s="123"/>
      <c r="D46" s="189" t="s">
        <v>23</v>
      </c>
      <c r="E46" s="192">
        <f>SUM(E48:E51)</f>
        <v>3924</v>
      </c>
      <c r="F46" s="192">
        <f>SUM(F48:F51)</f>
        <v>1962</v>
      </c>
      <c r="G46" s="154">
        <f>F46/E46</f>
        <v>0.5</v>
      </c>
    </row>
    <row r="47" spans="1:7" ht="15">
      <c r="A47" s="122"/>
      <c r="B47" s="1"/>
      <c r="C47" s="188"/>
      <c r="D47" s="190" t="s">
        <v>24</v>
      </c>
      <c r="E47" s="8"/>
      <c r="F47" s="8"/>
      <c r="G47" s="50"/>
    </row>
    <row r="48" spans="1:7" ht="14.25">
      <c r="A48" s="147"/>
      <c r="B48" s="90"/>
      <c r="C48" s="43">
        <v>2010</v>
      </c>
      <c r="D48" s="46" t="s">
        <v>13</v>
      </c>
      <c r="E48" s="105">
        <v>3924</v>
      </c>
      <c r="F48" s="105">
        <v>1962</v>
      </c>
      <c r="G48" s="48">
        <f>F48/E48</f>
        <v>0.5</v>
      </c>
    </row>
    <row r="49" spans="1:7" ht="14.25">
      <c r="A49" s="147"/>
      <c r="B49" s="90"/>
      <c r="C49" s="150"/>
      <c r="D49" s="2" t="s">
        <v>14</v>
      </c>
      <c r="E49" s="105"/>
      <c r="F49" s="105"/>
      <c r="G49" s="49"/>
    </row>
    <row r="50" spans="1:7" ht="14.25">
      <c r="A50" s="147"/>
      <c r="B50" s="90"/>
      <c r="C50" s="150"/>
      <c r="D50" s="2" t="s">
        <v>15</v>
      </c>
      <c r="E50" s="105"/>
      <c r="F50" s="105"/>
      <c r="G50" s="49"/>
    </row>
    <row r="51" spans="1:7" ht="14.25">
      <c r="A51" s="147"/>
      <c r="B51" s="90"/>
      <c r="C51" s="150"/>
      <c r="D51" s="2" t="s">
        <v>16</v>
      </c>
      <c r="E51" s="105"/>
      <c r="F51" s="105"/>
      <c r="G51" s="49"/>
    </row>
    <row r="52" spans="1:7" ht="15">
      <c r="A52" s="146">
        <v>752</v>
      </c>
      <c r="B52" s="148"/>
      <c r="C52" s="149"/>
      <c r="D52" s="149" t="s">
        <v>77</v>
      </c>
      <c r="E52" s="152">
        <f>SUM(E55)</f>
        <v>400</v>
      </c>
      <c r="F52" s="152">
        <f>SUM(F55)</f>
        <v>400</v>
      </c>
      <c r="G52" s="72">
        <f>F52/E52</f>
        <v>1</v>
      </c>
    </row>
    <row r="53" spans="1:7" ht="15" hidden="1">
      <c r="A53" s="147"/>
      <c r="B53" s="90"/>
      <c r="C53" s="150"/>
      <c r="D53" s="151"/>
      <c r="E53" s="105"/>
      <c r="F53" s="6"/>
      <c r="G53" s="49"/>
    </row>
    <row r="54" spans="1:7" ht="15" hidden="1">
      <c r="A54" s="147"/>
      <c r="B54" s="90"/>
      <c r="C54" s="150"/>
      <c r="D54" s="151"/>
      <c r="E54" s="105"/>
      <c r="F54" s="6"/>
      <c r="G54" s="50"/>
    </row>
    <row r="55" spans="1:7" ht="15">
      <c r="A55" s="155"/>
      <c r="B55" s="139">
        <v>75212</v>
      </c>
      <c r="C55" s="156"/>
      <c r="D55" s="156" t="s">
        <v>78</v>
      </c>
      <c r="E55" s="157">
        <f>SUM(E57)</f>
        <v>400</v>
      </c>
      <c r="F55" s="157">
        <f>SUM(F57)</f>
        <v>400</v>
      </c>
      <c r="G55" s="75">
        <f>F55/E55</f>
        <v>1</v>
      </c>
    </row>
    <row r="56" spans="1:7" ht="15" hidden="1">
      <c r="A56" s="159"/>
      <c r="B56" s="140"/>
      <c r="C56" s="160"/>
      <c r="D56" s="160"/>
      <c r="E56" s="161"/>
      <c r="F56" s="162"/>
      <c r="G56" s="158"/>
    </row>
    <row r="57" spans="1:7" ht="14.25">
      <c r="A57" s="121"/>
      <c r="B57" s="87"/>
      <c r="C57" s="123">
        <v>2010</v>
      </c>
      <c r="D57" s="46" t="s">
        <v>13</v>
      </c>
      <c r="E57" s="103">
        <v>400</v>
      </c>
      <c r="F57" s="47">
        <v>400</v>
      </c>
      <c r="G57" s="48">
        <f>F57/E57</f>
        <v>1</v>
      </c>
    </row>
    <row r="58" spans="1:7" ht="14.25">
      <c r="A58" s="147"/>
      <c r="B58" s="90"/>
      <c r="C58" s="150"/>
      <c r="D58" s="2" t="s">
        <v>14</v>
      </c>
      <c r="E58" s="105"/>
      <c r="F58" s="6"/>
      <c r="G58" s="153"/>
    </row>
    <row r="59" spans="1:7" ht="14.25">
      <c r="A59" s="147"/>
      <c r="B59" s="90"/>
      <c r="C59" s="150"/>
      <c r="D59" s="2" t="s">
        <v>15</v>
      </c>
      <c r="E59" s="105"/>
      <c r="F59" s="6"/>
      <c r="G59" s="153"/>
    </row>
    <row r="60" spans="1:7" ht="14.25">
      <c r="A60" s="147"/>
      <c r="B60" s="90"/>
      <c r="C60" s="150"/>
      <c r="D60" s="2" t="s">
        <v>16</v>
      </c>
      <c r="E60" s="105"/>
      <c r="F60" s="6"/>
      <c r="G60" s="153"/>
    </row>
    <row r="61" spans="1:7" s="40" customFormat="1" ht="15">
      <c r="A61" s="67">
        <v>754</v>
      </c>
      <c r="B61" s="67"/>
      <c r="C61" s="67"/>
      <c r="D61" s="79" t="s">
        <v>25</v>
      </c>
      <c r="E61" s="95">
        <f>SUM(E63)</f>
        <v>1000</v>
      </c>
      <c r="F61" s="95">
        <f>SUM(F63)</f>
        <v>1000</v>
      </c>
      <c r="G61" s="72">
        <f>F61/E61</f>
        <v>1</v>
      </c>
    </row>
    <row r="62" spans="1:7" s="40" customFormat="1" ht="15">
      <c r="A62" s="69"/>
      <c r="B62" s="69"/>
      <c r="C62" s="69"/>
      <c r="D62" s="80" t="s">
        <v>26</v>
      </c>
      <c r="E62" s="69"/>
      <c r="F62" s="69"/>
      <c r="G62" s="69"/>
    </row>
    <row r="63" spans="1:7" s="65" customFormat="1" ht="15">
      <c r="A63" s="81"/>
      <c r="B63" s="81">
        <v>75414</v>
      </c>
      <c r="C63" s="81"/>
      <c r="D63" s="82" t="s">
        <v>27</v>
      </c>
      <c r="E63" s="94">
        <f>SUM(E64)</f>
        <v>1000</v>
      </c>
      <c r="F63" s="94">
        <f>SUM(F64)</f>
        <v>1000</v>
      </c>
      <c r="G63" s="75">
        <f>F63/E63</f>
        <v>1</v>
      </c>
    </row>
    <row r="64" spans="1:7" ht="14.25">
      <c r="A64" s="55"/>
      <c r="B64" s="42"/>
      <c r="C64" s="43">
        <v>2010</v>
      </c>
      <c r="D64" s="46" t="s">
        <v>13</v>
      </c>
      <c r="E64" s="47">
        <v>1000</v>
      </c>
      <c r="F64" s="47">
        <v>1000</v>
      </c>
      <c r="G64" s="48">
        <f>F64/E64</f>
        <v>1</v>
      </c>
    </row>
    <row r="65" spans="1:7" ht="14.25">
      <c r="A65" s="56"/>
      <c r="B65" s="16"/>
      <c r="C65" s="44"/>
      <c r="D65" s="2" t="s">
        <v>14</v>
      </c>
      <c r="E65" s="6"/>
      <c r="F65" s="6"/>
      <c r="G65" s="49"/>
    </row>
    <row r="66" spans="1:7" ht="14.25">
      <c r="A66" s="56"/>
      <c r="B66" s="16"/>
      <c r="C66" s="44"/>
      <c r="D66" s="2" t="s">
        <v>15</v>
      </c>
      <c r="E66" s="6"/>
      <c r="F66" s="6"/>
      <c r="G66" s="49"/>
    </row>
    <row r="67" spans="1:7" ht="14.25">
      <c r="A67" s="57"/>
      <c r="B67" s="1"/>
      <c r="C67" s="45"/>
      <c r="D67" s="7" t="s">
        <v>16</v>
      </c>
      <c r="E67" s="8"/>
      <c r="F67" s="8"/>
      <c r="G67" s="50"/>
    </row>
    <row r="68" spans="1:7" s="40" customFormat="1" ht="15">
      <c r="A68" s="67">
        <v>852</v>
      </c>
      <c r="B68" s="67"/>
      <c r="C68" s="67"/>
      <c r="D68" s="79" t="s">
        <v>28</v>
      </c>
      <c r="E68" s="95">
        <f>SUM(E70+E77+E87)</f>
        <v>5584400</v>
      </c>
      <c r="F68" s="95">
        <f>SUM(F70+F77+F87)</f>
        <v>2883003</v>
      </c>
      <c r="G68" s="72">
        <f>F68/E68</f>
        <v>0.5162601174700953</v>
      </c>
    </row>
    <row r="69" spans="1:7" s="40" customFormat="1" ht="15">
      <c r="A69" s="69"/>
      <c r="B69" s="69"/>
      <c r="C69" s="69"/>
      <c r="D69" s="80"/>
      <c r="E69" s="69"/>
      <c r="F69" s="69"/>
      <c r="G69" s="69"/>
    </row>
    <row r="70" spans="1:7" s="65" customFormat="1" ht="15">
      <c r="A70" s="73"/>
      <c r="B70" s="73">
        <v>85212</v>
      </c>
      <c r="C70" s="73"/>
      <c r="D70" s="77" t="s">
        <v>29</v>
      </c>
      <c r="E70" s="96">
        <f>SUM(E73:E76)</f>
        <v>5535000</v>
      </c>
      <c r="F70" s="96">
        <f>SUM(F73:F76)</f>
        <v>2842603</v>
      </c>
      <c r="G70" s="75">
        <f>F70/E70</f>
        <v>0.5135687443541103</v>
      </c>
    </row>
    <row r="71" spans="1:7" s="65" customFormat="1" ht="15">
      <c r="A71" s="81"/>
      <c r="B71" s="81"/>
      <c r="C71" s="81"/>
      <c r="D71" s="82" t="s">
        <v>30</v>
      </c>
      <c r="E71" s="81"/>
      <c r="F71" s="81"/>
      <c r="G71" s="81"/>
    </row>
    <row r="72" spans="1:7" s="65" customFormat="1" ht="15">
      <c r="A72" s="74"/>
      <c r="B72" s="74"/>
      <c r="C72" s="74"/>
      <c r="D72" s="78" t="s">
        <v>31</v>
      </c>
      <c r="E72" s="74"/>
      <c r="F72" s="74"/>
      <c r="G72" s="74"/>
    </row>
    <row r="73" spans="1:7" ht="14.25">
      <c r="A73" s="55"/>
      <c r="B73" s="42"/>
      <c r="C73" s="43">
        <v>2010</v>
      </c>
      <c r="D73" s="46" t="s">
        <v>13</v>
      </c>
      <c r="E73" s="47">
        <v>5535000</v>
      </c>
      <c r="F73" s="47">
        <v>2842603</v>
      </c>
      <c r="G73" s="48">
        <f>F73/E73</f>
        <v>0.5135687443541103</v>
      </c>
    </row>
    <row r="74" spans="1:7" ht="14.25">
      <c r="A74" s="56"/>
      <c r="B74" s="16"/>
      <c r="C74" s="44"/>
      <c r="D74" s="2" t="s">
        <v>14</v>
      </c>
      <c r="E74" s="6"/>
      <c r="F74" s="6"/>
      <c r="G74" s="49"/>
    </row>
    <row r="75" spans="1:7" ht="14.25">
      <c r="A75" s="56"/>
      <c r="B75" s="16"/>
      <c r="C75" s="44"/>
      <c r="D75" s="2" t="s">
        <v>15</v>
      </c>
      <c r="E75" s="6"/>
      <c r="F75" s="6"/>
      <c r="G75" s="49"/>
    </row>
    <row r="76" spans="1:7" ht="14.25">
      <c r="A76" s="57"/>
      <c r="B76" s="1"/>
      <c r="C76" s="45"/>
      <c r="D76" s="7" t="s">
        <v>16</v>
      </c>
      <c r="E76" s="8"/>
      <c r="F76" s="8"/>
      <c r="G76" s="50"/>
    </row>
    <row r="77" spans="1:7" s="65" customFormat="1" ht="15">
      <c r="A77" s="139"/>
      <c r="B77" s="139">
        <v>85213</v>
      </c>
      <c r="C77" s="139"/>
      <c r="D77" s="142" t="s">
        <v>32</v>
      </c>
      <c r="E77" s="145">
        <f>SUM(E83)</f>
        <v>16400</v>
      </c>
      <c r="F77" s="145">
        <f>SUM(F83)</f>
        <v>11400</v>
      </c>
      <c r="G77" s="75">
        <f>F77/E77</f>
        <v>0.6951219512195121</v>
      </c>
    </row>
    <row r="78" spans="1:7" s="65" customFormat="1" ht="15">
      <c r="A78" s="140"/>
      <c r="B78" s="140"/>
      <c r="C78" s="140"/>
      <c r="D78" s="143" t="s">
        <v>33</v>
      </c>
      <c r="E78" s="140"/>
      <c r="F78" s="140"/>
      <c r="G78" s="81"/>
    </row>
    <row r="79" spans="1:7" s="65" customFormat="1" ht="15">
      <c r="A79" s="140"/>
      <c r="B79" s="140"/>
      <c r="C79" s="140"/>
      <c r="D79" s="143" t="s">
        <v>59</v>
      </c>
      <c r="E79" s="140"/>
      <c r="F79" s="140"/>
      <c r="G79" s="81"/>
    </row>
    <row r="80" spans="1:7" s="65" customFormat="1" ht="15">
      <c r="A80" s="140"/>
      <c r="B80" s="140"/>
      <c r="C80" s="140"/>
      <c r="D80" s="143" t="s">
        <v>60</v>
      </c>
      <c r="E80" s="140"/>
      <c r="F80" s="140"/>
      <c r="G80" s="81"/>
    </row>
    <row r="81" spans="1:7" s="65" customFormat="1" ht="15">
      <c r="A81" s="140"/>
      <c r="B81" s="140"/>
      <c r="C81" s="140"/>
      <c r="D81" s="143" t="s">
        <v>61</v>
      </c>
      <c r="E81" s="140"/>
      <c r="F81" s="140"/>
      <c r="G81" s="81"/>
    </row>
    <row r="82" spans="1:7" s="65" customFormat="1" ht="15">
      <c r="A82" s="141"/>
      <c r="B82" s="141"/>
      <c r="C82" s="141"/>
      <c r="D82" s="144" t="s">
        <v>62</v>
      </c>
      <c r="E82" s="141"/>
      <c r="F82" s="141"/>
      <c r="G82" s="74"/>
    </row>
    <row r="83" spans="1:7" ht="14.25">
      <c r="A83" s="56"/>
      <c r="B83" s="16"/>
      <c r="C83" s="44">
        <v>2010</v>
      </c>
      <c r="D83" s="2" t="s">
        <v>13</v>
      </c>
      <c r="E83" s="6">
        <v>16400</v>
      </c>
      <c r="F83" s="6">
        <v>11400</v>
      </c>
      <c r="G83" s="49">
        <f>F83/E83</f>
        <v>0.6951219512195121</v>
      </c>
    </row>
    <row r="84" spans="1:7" ht="14.25">
      <c r="A84" s="56"/>
      <c r="B84" s="16"/>
      <c r="C84" s="44"/>
      <c r="D84" s="2" t="s">
        <v>14</v>
      </c>
      <c r="E84" s="6"/>
      <c r="F84" s="6"/>
      <c r="G84" s="49"/>
    </row>
    <row r="85" spans="1:7" ht="14.25">
      <c r="A85" s="56"/>
      <c r="B85" s="16"/>
      <c r="C85" s="44"/>
      <c r="D85" s="2" t="s">
        <v>15</v>
      </c>
      <c r="E85" s="6"/>
      <c r="F85" s="6"/>
      <c r="G85" s="49"/>
    </row>
    <row r="86" spans="1:7" ht="14.25">
      <c r="A86" s="57"/>
      <c r="B86" s="1"/>
      <c r="C86" s="45"/>
      <c r="D86" s="7" t="s">
        <v>16</v>
      </c>
      <c r="E86" s="8"/>
      <c r="F86" s="8"/>
      <c r="G86" s="50"/>
    </row>
    <row r="87" spans="1:7" s="65" customFormat="1" ht="15">
      <c r="A87" s="73"/>
      <c r="B87" s="73">
        <v>85228</v>
      </c>
      <c r="C87" s="73"/>
      <c r="D87" s="77" t="s">
        <v>36</v>
      </c>
      <c r="E87" s="96">
        <f>SUM(E89)</f>
        <v>33000</v>
      </c>
      <c r="F87" s="96">
        <f>SUM(F89)</f>
        <v>29000</v>
      </c>
      <c r="G87" s="75">
        <f>F87/E87</f>
        <v>0.8787878787878788</v>
      </c>
    </row>
    <row r="88" spans="1:7" s="65" customFormat="1" ht="15">
      <c r="A88" s="74"/>
      <c r="B88" s="74"/>
      <c r="C88" s="74"/>
      <c r="D88" s="78" t="s">
        <v>37</v>
      </c>
      <c r="E88" s="74"/>
      <c r="F88" s="74"/>
      <c r="G88" s="74"/>
    </row>
    <row r="89" spans="1:7" ht="14.25">
      <c r="A89" s="55"/>
      <c r="B89" s="42"/>
      <c r="C89" s="43">
        <v>2010</v>
      </c>
      <c r="D89" s="46" t="s">
        <v>13</v>
      </c>
      <c r="E89" s="47">
        <v>33000</v>
      </c>
      <c r="F89" s="47">
        <v>29000</v>
      </c>
      <c r="G89" s="48">
        <f>F89/E89</f>
        <v>0.8787878787878788</v>
      </c>
    </row>
    <row r="90" spans="1:7" ht="14.25">
      <c r="A90" s="56"/>
      <c r="B90" s="16"/>
      <c r="C90" s="44"/>
      <c r="D90" s="2" t="s">
        <v>14</v>
      </c>
      <c r="E90" s="6"/>
      <c r="F90" s="6"/>
      <c r="G90" s="49"/>
    </row>
    <row r="91" spans="1:7" ht="14.25">
      <c r="A91" s="56"/>
      <c r="B91" s="16"/>
      <c r="C91" s="44"/>
      <c r="D91" s="2" t="s">
        <v>15</v>
      </c>
      <c r="E91" s="6"/>
      <c r="F91" s="6"/>
      <c r="G91" s="49"/>
    </row>
    <row r="92" spans="1:7" ht="14.25">
      <c r="A92" s="57"/>
      <c r="B92" s="1"/>
      <c r="C92" s="45"/>
      <c r="D92" s="7" t="s">
        <v>16</v>
      </c>
      <c r="E92" s="8"/>
      <c r="F92" s="8"/>
      <c r="G92" s="50"/>
    </row>
    <row r="93" spans="1:7" s="85" customFormat="1" ht="15">
      <c r="A93" s="83"/>
      <c r="B93" s="84"/>
      <c r="C93" s="84"/>
      <c r="D93" s="84" t="s">
        <v>38</v>
      </c>
      <c r="E93" s="97">
        <f>SUM(E14+E20+E26+E32+E43+E52+E61+E68)</f>
        <v>6238121.89</v>
      </c>
      <c r="F93" s="97">
        <f>SUM(F14+F20+F26+F32+F43+F52+F61+F68)</f>
        <v>3446139.89</v>
      </c>
      <c r="G93" s="72">
        <f>F93/E93</f>
        <v>0.5524322786196793</v>
      </c>
    </row>
    <row r="94" spans="1:7" ht="12.75">
      <c r="A94" s="87"/>
      <c r="B94" s="88"/>
      <c r="C94" s="88"/>
      <c r="D94" s="88"/>
      <c r="E94" s="88"/>
      <c r="F94" s="88"/>
      <c r="G94" s="89"/>
    </row>
    <row r="95" spans="1:7" ht="18.75">
      <c r="A95" s="90"/>
      <c r="B95" s="76"/>
      <c r="C95" s="76"/>
      <c r="D95" s="86" t="s">
        <v>39</v>
      </c>
      <c r="E95" s="76"/>
      <c r="F95" s="76"/>
      <c r="G95" s="91"/>
    </row>
    <row r="96" spans="1:7" ht="12.75">
      <c r="A96" s="90"/>
      <c r="B96" s="76"/>
      <c r="C96" s="76"/>
      <c r="D96" s="76"/>
      <c r="E96" s="76"/>
      <c r="F96" s="76"/>
      <c r="G96" s="91"/>
    </row>
    <row r="97" spans="1:7" s="40" customFormat="1" ht="15.75">
      <c r="A97" s="113" t="s">
        <v>9</v>
      </c>
      <c r="B97" s="36"/>
      <c r="C97" s="33"/>
      <c r="D97" s="37" t="s">
        <v>10</v>
      </c>
      <c r="E97" s="38">
        <f>SUM(E98)</f>
        <v>436777.89</v>
      </c>
      <c r="F97" s="38">
        <f>SUM(F98)</f>
        <v>436777.75</v>
      </c>
      <c r="G97" s="39">
        <f aca="true" t="shared" si="0" ref="G97:G106">F97/E97</f>
        <v>0.9999996794709549</v>
      </c>
    </row>
    <row r="98" spans="1:7" s="65" customFormat="1" ht="15">
      <c r="A98" s="114"/>
      <c r="B98" s="60" t="s">
        <v>11</v>
      </c>
      <c r="C98" s="61"/>
      <c r="D98" s="62" t="s">
        <v>12</v>
      </c>
      <c r="E98" s="63">
        <f>SUM(E99:E103)</f>
        <v>436777.89</v>
      </c>
      <c r="F98" s="63">
        <f>SUM(F99:F103)</f>
        <v>436777.75</v>
      </c>
      <c r="G98" s="64">
        <f t="shared" si="0"/>
        <v>0.9999996794709549</v>
      </c>
    </row>
    <row r="99" spans="1:7" ht="14.25">
      <c r="A99" s="115"/>
      <c r="B99" s="32"/>
      <c r="C99" s="58">
        <v>4110</v>
      </c>
      <c r="D99" s="35" t="s">
        <v>45</v>
      </c>
      <c r="E99" s="41">
        <v>847.45</v>
      </c>
      <c r="F99" s="41">
        <v>847.45</v>
      </c>
      <c r="G99" s="34">
        <f t="shared" si="0"/>
        <v>1</v>
      </c>
    </row>
    <row r="100" spans="1:7" ht="14.25">
      <c r="A100" s="115"/>
      <c r="B100" s="32"/>
      <c r="C100" s="58">
        <v>4120</v>
      </c>
      <c r="D100" s="35" t="s">
        <v>46</v>
      </c>
      <c r="E100" s="41">
        <v>136.83</v>
      </c>
      <c r="F100" s="41">
        <v>136.69</v>
      </c>
      <c r="G100" s="34">
        <f t="shared" si="0"/>
        <v>0.9989768325659576</v>
      </c>
    </row>
    <row r="101" spans="1:7" ht="14.25">
      <c r="A101" s="116"/>
      <c r="B101" s="16"/>
      <c r="C101" s="44">
        <v>4170</v>
      </c>
      <c r="D101" s="2" t="s">
        <v>44</v>
      </c>
      <c r="E101" s="6">
        <v>5579</v>
      </c>
      <c r="F101" s="6">
        <v>5579</v>
      </c>
      <c r="G101" s="34">
        <f t="shared" si="0"/>
        <v>1</v>
      </c>
    </row>
    <row r="102" spans="1:7" ht="14.25">
      <c r="A102" s="115"/>
      <c r="B102" s="32"/>
      <c r="C102" s="58">
        <v>4210</v>
      </c>
      <c r="D102" s="35" t="s">
        <v>63</v>
      </c>
      <c r="E102" s="41">
        <v>2000.99</v>
      </c>
      <c r="F102" s="41">
        <v>2000.99</v>
      </c>
      <c r="G102" s="48">
        <f t="shared" si="0"/>
        <v>1</v>
      </c>
    </row>
    <row r="103" spans="1:7" ht="14.25">
      <c r="A103" s="115"/>
      <c r="B103" s="32"/>
      <c r="C103" s="58">
        <v>4430</v>
      </c>
      <c r="D103" s="35" t="s">
        <v>48</v>
      </c>
      <c r="E103" s="41">
        <v>428213.62</v>
      </c>
      <c r="F103" s="41">
        <v>428213.62</v>
      </c>
      <c r="G103" s="34">
        <f t="shared" si="0"/>
        <v>1</v>
      </c>
    </row>
    <row r="104" spans="1:7" ht="15.75">
      <c r="A104" s="113">
        <v>700</v>
      </c>
      <c r="B104" s="1"/>
      <c r="C104" s="106"/>
      <c r="D104" s="37" t="s">
        <v>70</v>
      </c>
      <c r="E104" s="38">
        <f>SUM(E105)</f>
        <v>8000</v>
      </c>
      <c r="F104" s="38">
        <f>SUM(F105)</f>
        <v>0</v>
      </c>
      <c r="G104" s="39">
        <f t="shared" si="0"/>
        <v>0</v>
      </c>
    </row>
    <row r="105" spans="1:7" ht="15">
      <c r="A105" s="117"/>
      <c r="B105" s="60">
        <v>70005</v>
      </c>
      <c r="C105" s="106"/>
      <c r="D105" s="62" t="s">
        <v>71</v>
      </c>
      <c r="E105" s="63">
        <f>SUM(E106)</f>
        <v>8000</v>
      </c>
      <c r="F105" s="63">
        <f>SUM(F106)</f>
        <v>0</v>
      </c>
      <c r="G105" s="64">
        <f t="shared" si="0"/>
        <v>0</v>
      </c>
    </row>
    <row r="106" spans="1:7" ht="14.25">
      <c r="A106" s="117"/>
      <c r="B106" s="1"/>
      <c r="C106" s="106">
        <v>4270</v>
      </c>
      <c r="D106" s="102" t="s">
        <v>72</v>
      </c>
      <c r="E106" s="8">
        <v>8000</v>
      </c>
      <c r="F106" s="104">
        <v>0</v>
      </c>
      <c r="G106" s="34">
        <f t="shared" si="0"/>
        <v>0</v>
      </c>
    </row>
    <row r="107" spans="1:7" s="99" customFormat="1" ht="15">
      <c r="A107" s="118">
        <v>710</v>
      </c>
      <c r="B107" s="108"/>
      <c r="C107" s="93"/>
      <c r="D107" s="107" t="s">
        <v>17</v>
      </c>
      <c r="E107" s="71">
        <f>SUM(E108)</f>
        <v>6000</v>
      </c>
      <c r="F107" s="71">
        <f>SUM(F108)</f>
        <v>0</v>
      </c>
      <c r="G107" s="72">
        <f aca="true" t="shared" si="1" ref="G107:G121">F107/E107</f>
        <v>0</v>
      </c>
    </row>
    <row r="108" spans="1:7" s="65" customFormat="1" ht="15">
      <c r="A108" s="119"/>
      <c r="B108" s="74">
        <v>71035</v>
      </c>
      <c r="C108" s="109"/>
      <c r="D108" s="110" t="s">
        <v>18</v>
      </c>
      <c r="E108" s="111">
        <f>SUM(E109)</f>
        <v>6000</v>
      </c>
      <c r="F108" s="111">
        <f>SUM(F109)</f>
        <v>0</v>
      </c>
      <c r="G108" s="75">
        <f t="shared" si="1"/>
        <v>0</v>
      </c>
    </row>
    <row r="109" spans="1:7" ht="14.25">
      <c r="A109" s="117"/>
      <c r="B109" s="1"/>
      <c r="C109" s="106">
        <v>4300</v>
      </c>
      <c r="D109" s="102" t="s">
        <v>47</v>
      </c>
      <c r="E109" s="8">
        <v>6000</v>
      </c>
      <c r="F109" s="104">
        <v>0</v>
      </c>
      <c r="G109" s="48">
        <f t="shared" si="1"/>
        <v>0</v>
      </c>
    </row>
    <row r="110" spans="1:7" s="40" customFormat="1" ht="15">
      <c r="A110" s="113">
        <v>750</v>
      </c>
      <c r="B110" s="36"/>
      <c r="C110" s="52"/>
      <c r="D110" s="33" t="s">
        <v>20</v>
      </c>
      <c r="E110" s="51">
        <f>SUM(E111+E116)</f>
        <v>197620</v>
      </c>
      <c r="F110" s="51">
        <f>SUM(F111+F116)</f>
        <v>112083.36</v>
      </c>
      <c r="G110" s="39">
        <f t="shared" si="1"/>
        <v>0.567166076308066</v>
      </c>
    </row>
    <row r="111" spans="1:7" s="65" customFormat="1" ht="15">
      <c r="A111" s="114"/>
      <c r="B111" s="60">
        <v>75011</v>
      </c>
      <c r="C111" s="66"/>
      <c r="D111" s="66" t="s">
        <v>21</v>
      </c>
      <c r="E111" s="63">
        <f>SUM(E112:E115)</f>
        <v>168023</v>
      </c>
      <c r="F111" s="63">
        <f>SUM(F112:F115)</f>
        <v>90400</v>
      </c>
      <c r="G111" s="64">
        <f t="shared" si="1"/>
        <v>0.5380215803788767</v>
      </c>
    </row>
    <row r="112" spans="1:7" s="112" customFormat="1" ht="14.25">
      <c r="A112" s="120"/>
      <c r="B112" s="100"/>
      <c r="C112" s="35">
        <v>4010</v>
      </c>
      <c r="D112" s="35" t="s">
        <v>49</v>
      </c>
      <c r="E112" s="41">
        <v>129927</v>
      </c>
      <c r="F112" s="41">
        <v>63802</v>
      </c>
      <c r="G112" s="34">
        <f t="shared" si="1"/>
        <v>0.49106036466631264</v>
      </c>
    </row>
    <row r="113" spans="1:7" s="112" customFormat="1" ht="14.25">
      <c r="A113" s="120"/>
      <c r="B113" s="100"/>
      <c r="C113" s="35">
        <v>4040</v>
      </c>
      <c r="D113" s="35" t="s">
        <v>50</v>
      </c>
      <c r="E113" s="41">
        <v>12900</v>
      </c>
      <c r="F113" s="41">
        <v>12900</v>
      </c>
      <c r="G113" s="34">
        <f t="shared" si="1"/>
        <v>1</v>
      </c>
    </row>
    <row r="114" spans="1:7" s="112" customFormat="1" ht="14.25">
      <c r="A114" s="120"/>
      <c r="B114" s="100"/>
      <c r="C114" s="35">
        <v>4110</v>
      </c>
      <c r="D114" s="35" t="s">
        <v>45</v>
      </c>
      <c r="E114" s="41">
        <v>21696</v>
      </c>
      <c r="F114" s="41">
        <v>11821</v>
      </c>
      <c r="G114" s="34">
        <f t="shared" si="1"/>
        <v>0.54484697640118</v>
      </c>
    </row>
    <row r="115" spans="1:7" s="112" customFormat="1" ht="14.25">
      <c r="A115" s="120"/>
      <c r="B115" s="100"/>
      <c r="C115" s="35">
        <v>4120</v>
      </c>
      <c r="D115" s="35" t="s">
        <v>46</v>
      </c>
      <c r="E115" s="41">
        <v>3500</v>
      </c>
      <c r="F115" s="41">
        <v>1877</v>
      </c>
      <c r="G115" s="34">
        <f t="shared" si="1"/>
        <v>0.5362857142857143</v>
      </c>
    </row>
    <row r="116" spans="1:7" s="112" customFormat="1" ht="15">
      <c r="A116" s="197"/>
      <c r="B116" s="60">
        <v>75056</v>
      </c>
      <c r="C116" s="101"/>
      <c r="D116" s="66" t="s">
        <v>81</v>
      </c>
      <c r="E116" s="199">
        <f>SUM(E117:E121)</f>
        <v>29597</v>
      </c>
      <c r="F116" s="199">
        <f>SUM(F117:F121)</f>
        <v>21683.36</v>
      </c>
      <c r="G116" s="64">
        <f t="shared" si="1"/>
        <v>0.7326201979930399</v>
      </c>
    </row>
    <row r="117" spans="1:7" s="112" customFormat="1" ht="14.25">
      <c r="A117" s="197"/>
      <c r="B117" s="198"/>
      <c r="C117" s="101">
        <v>3020</v>
      </c>
      <c r="D117" s="101" t="s">
        <v>82</v>
      </c>
      <c r="E117" s="103">
        <v>20706</v>
      </c>
      <c r="F117" s="103">
        <v>13200</v>
      </c>
      <c r="G117" s="34">
        <f t="shared" si="1"/>
        <v>0.6374963778614894</v>
      </c>
    </row>
    <row r="118" spans="1:7" s="112" customFormat="1" ht="14.25">
      <c r="A118" s="197"/>
      <c r="B118" s="198"/>
      <c r="C118" s="101">
        <v>3040</v>
      </c>
      <c r="D118" s="101" t="s">
        <v>83</v>
      </c>
      <c r="E118" s="103">
        <v>7891</v>
      </c>
      <c r="F118" s="103">
        <v>7891</v>
      </c>
      <c r="G118" s="34">
        <f t="shared" si="1"/>
        <v>1</v>
      </c>
    </row>
    <row r="119" spans="1:7" s="112" customFormat="1" ht="14.25">
      <c r="A119" s="197"/>
      <c r="B119" s="198"/>
      <c r="C119" s="101"/>
      <c r="D119" s="101" t="s">
        <v>84</v>
      </c>
      <c r="E119" s="103"/>
      <c r="F119" s="103"/>
      <c r="G119" s="48"/>
    </row>
    <row r="120" spans="1:7" s="112" customFormat="1" ht="14.25">
      <c r="A120" s="197"/>
      <c r="B120" s="198"/>
      <c r="C120" s="101">
        <v>4210</v>
      </c>
      <c r="D120" s="101" t="s">
        <v>51</v>
      </c>
      <c r="E120" s="103">
        <v>500</v>
      </c>
      <c r="F120" s="103">
        <v>483.7</v>
      </c>
      <c r="G120" s="34">
        <f t="shared" si="1"/>
        <v>0.9673999999999999</v>
      </c>
    </row>
    <row r="121" spans="1:7" s="112" customFormat="1" ht="14.25">
      <c r="A121" s="197"/>
      <c r="B121" s="198"/>
      <c r="C121" s="101">
        <v>4410</v>
      </c>
      <c r="D121" s="101" t="s">
        <v>69</v>
      </c>
      <c r="E121" s="103">
        <v>500</v>
      </c>
      <c r="F121" s="103">
        <v>108.66</v>
      </c>
      <c r="G121" s="34">
        <f t="shared" si="1"/>
        <v>0.21731999999999999</v>
      </c>
    </row>
    <row r="122" spans="1:7" ht="15">
      <c r="A122" s="200">
        <v>751</v>
      </c>
      <c r="B122" s="148"/>
      <c r="C122" s="149"/>
      <c r="D122" s="149" t="s">
        <v>22</v>
      </c>
      <c r="E122" s="152">
        <f>SUM(E125)</f>
        <v>3924</v>
      </c>
      <c r="F122" s="152">
        <f>SUM(F125)</f>
        <v>1941.12</v>
      </c>
      <c r="G122" s="72">
        <f>F122/E122</f>
        <v>0.4946788990825688</v>
      </c>
    </row>
    <row r="123" spans="1:7" ht="15">
      <c r="A123" s="147"/>
      <c r="B123" s="90"/>
      <c r="C123" s="150"/>
      <c r="D123" s="151" t="s">
        <v>66</v>
      </c>
      <c r="E123" s="105"/>
      <c r="F123" s="6"/>
      <c r="G123" s="49"/>
    </row>
    <row r="124" spans="1:7" ht="15">
      <c r="A124" s="147"/>
      <c r="B124" s="90"/>
      <c r="C124" s="150"/>
      <c r="D124" s="151" t="s">
        <v>67</v>
      </c>
      <c r="E124" s="105"/>
      <c r="F124" s="6"/>
      <c r="G124" s="50"/>
    </row>
    <row r="125" spans="1:7" ht="15">
      <c r="A125" s="155"/>
      <c r="B125" s="139">
        <v>75101</v>
      </c>
      <c r="C125" s="156"/>
      <c r="D125" s="156" t="s">
        <v>23</v>
      </c>
      <c r="E125" s="157">
        <f>SUM(E127:E129)</f>
        <v>3924</v>
      </c>
      <c r="F125" s="157">
        <f>SUM(F127:F129)</f>
        <v>1941.12</v>
      </c>
      <c r="G125" s="75">
        <f>F125/E125</f>
        <v>0.4946788990825688</v>
      </c>
    </row>
    <row r="126" spans="1:7" ht="15">
      <c r="A126" s="159"/>
      <c r="B126" s="140"/>
      <c r="C126" s="160"/>
      <c r="D126" s="160" t="s">
        <v>24</v>
      </c>
      <c r="E126" s="161"/>
      <c r="F126" s="162"/>
      <c r="G126" s="154"/>
    </row>
    <row r="127" spans="1:7" ht="14.25">
      <c r="A127" s="163"/>
      <c r="B127" s="164"/>
      <c r="C127" s="165">
        <v>4110</v>
      </c>
      <c r="D127" s="165" t="s">
        <v>45</v>
      </c>
      <c r="E127" s="166">
        <v>507</v>
      </c>
      <c r="F127" s="41">
        <v>250.68</v>
      </c>
      <c r="G127" s="48">
        <f aca="true" t="shared" si="2" ref="G127:G133">F127/E127</f>
        <v>0.4944378698224852</v>
      </c>
    </row>
    <row r="128" spans="1:7" ht="14.25">
      <c r="A128" s="163"/>
      <c r="B128" s="164"/>
      <c r="C128" s="165">
        <v>4120</v>
      </c>
      <c r="D128" s="165" t="s">
        <v>46</v>
      </c>
      <c r="E128" s="166">
        <v>82</v>
      </c>
      <c r="F128" s="41">
        <v>40.44</v>
      </c>
      <c r="G128" s="48">
        <f t="shared" si="2"/>
        <v>0.49317073170731707</v>
      </c>
    </row>
    <row r="129" spans="1:7" ht="14.25">
      <c r="A129" s="163"/>
      <c r="B129" s="164"/>
      <c r="C129" s="165">
        <v>4170</v>
      </c>
      <c r="D129" s="165" t="s">
        <v>44</v>
      </c>
      <c r="E129" s="166">
        <v>3335</v>
      </c>
      <c r="F129" s="41">
        <v>1650</v>
      </c>
      <c r="G129" s="48">
        <f t="shared" si="2"/>
        <v>0.4947526236881559</v>
      </c>
    </row>
    <row r="130" spans="1:7" ht="15">
      <c r="A130" s="200">
        <v>752</v>
      </c>
      <c r="B130" s="198"/>
      <c r="C130" s="101"/>
      <c r="D130" s="149" t="s">
        <v>77</v>
      </c>
      <c r="E130" s="195">
        <f>SUM(E131)</f>
        <v>400</v>
      </c>
      <c r="F130" s="195">
        <f>SUM(F131)</f>
        <v>400</v>
      </c>
      <c r="G130" s="72">
        <f>F130/E130</f>
        <v>1</v>
      </c>
    </row>
    <row r="131" spans="1:7" ht="15">
      <c r="A131" s="201"/>
      <c r="B131" s="139">
        <v>75212</v>
      </c>
      <c r="C131" s="101"/>
      <c r="D131" s="156" t="s">
        <v>78</v>
      </c>
      <c r="E131" s="199">
        <f>SUM(E132)</f>
        <v>400</v>
      </c>
      <c r="F131" s="199">
        <f>SUM(F132)</f>
        <v>400</v>
      </c>
      <c r="G131" s="202">
        <f t="shared" si="2"/>
        <v>1</v>
      </c>
    </row>
    <row r="132" spans="1:7" ht="14.25">
      <c r="A132" s="201"/>
      <c r="B132" s="139"/>
      <c r="C132" s="101">
        <v>4210</v>
      </c>
      <c r="D132" s="101" t="s">
        <v>51</v>
      </c>
      <c r="E132" s="103">
        <v>400</v>
      </c>
      <c r="F132" s="47">
        <v>400</v>
      </c>
      <c r="G132" s="48">
        <f t="shared" si="2"/>
        <v>1</v>
      </c>
    </row>
    <row r="133" spans="1:7" s="40" customFormat="1" ht="15">
      <c r="A133" s="67">
        <v>754</v>
      </c>
      <c r="B133" s="67"/>
      <c r="C133" s="67"/>
      <c r="D133" s="79" t="s">
        <v>25</v>
      </c>
      <c r="E133" s="203">
        <f>SUM(E135)</f>
        <v>1000</v>
      </c>
      <c r="F133" s="203">
        <f>SUM(F135)</f>
        <v>0</v>
      </c>
      <c r="G133" s="72">
        <f t="shared" si="2"/>
        <v>0</v>
      </c>
    </row>
    <row r="134" spans="1:7" s="40" customFormat="1" ht="15">
      <c r="A134" s="69"/>
      <c r="B134" s="69"/>
      <c r="C134" s="69"/>
      <c r="D134" s="80" t="s">
        <v>26</v>
      </c>
      <c r="E134" s="69"/>
      <c r="F134" s="69"/>
      <c r="G134" s="69"/>
    </row>
    <row r="135" spans="1:7" s="65" customFormat="1" ht="15">
      <c r="A135" s="81"/>
      <c r="B135" s="81">
        <v>75414</v>
      </c>
      <c r="C135" s="81"/>
      <c r="D135" s="82" t="s">
        <v>27</v>
      </c>
      <c r="E135" s="94">
        <f>SUM(E136:E136)</f>
        <v>1000</v>
      </c>
      <c r="F135" s="94">
        <f>SUM(F136:F136)</f>
        <v>0</v>
      </c>
      <c r="G135" s="75">
        <f>F135/E135</f>
        <v>0</v>
      </c>
    </row>
    <row r="136" spans="1:7" ht="14.25">
      <c r="A136" s="54"/>
      <c r="B136" s="32"/>
      <c r="C136" s="58">
        <v>4210</v>
      </c>
      <c r="D136" s="35" t="s">
        <v>51</v>
      </c>
      <c r="E136" s="41">
        <v>1000</v>
      </c>
      <c r="F136" s="41">
        <v>0</v>
      </c>
      <c r="G136" s="34">
        <f>F136/E136</f>
        <v>0</v>
      </c>
    </row>
    <row r="137" spans="1:7" s="40" customFormat="1" ht="15">
      <c r="A137" s="68">
        <v>852</v>
      </c>
      <c r="B137" s="68"/>
      <c r="C137" s="68"/>
      <c r="D137" s="167" t="s">
        <v>28</v>
      </c>
      <c r="E137" s="205">
        <f>SUM(E138+E155+E162)</f>
        <v>5584400</v>
      </c>
      <c r="F137" s="204">
        <f>SUM(F138+F155+F162)</f>
        <v>2762148.46</v>
      </c>
      <c r="G137" s="168">
        <f>F137/E137</f>
        <v>0.4946186627032447</v>
      </c>
    </row>
    <row r="138" spans="1:7" s="65" customFormat="1" ht="15">
      <c r="A138" s="73"/>
      <c r="B138" s="73">
        <v>85212</v>
      </c>
      <c r="C138" s="73"/>
      <c r="D138" s="77" t="s">
        <v>29</v>
      </c>
      <c r="E138" s="96">
        <f>SUM(E141:E154)</f>
        <v>5535000</v>
      </c>
      <c r="F138" s="96">
        <f>SUM(F141:F154)</f>
        <v>2727906.86</v>
      </c>
      <c r="G138" s="75">
        <f>F138/E138</f>
        <v>0.4928467678410117</v>
      </c>
    </row>
    <row r="139" spans="1:7" s="65" customFormat="1" ht="15">
      <c r="A139" s="81"/>
      <c r="B139" s="81"/>
      <c r="C139" s="81"/>
      <c r="D139" s="82" t="s">
        <v>30</v>
      </c>
      <c r="E139" s="81"/>
      <c r="F139" s="81"/>
      <c r="G139" s="81"/>
    </row>
    <row r="140" spans="1:7" s="65" customFormat="1" ht="15">
      <c r="A140" s="74"/>
      <c r="B140" s="74"/>
      <c r="C140" s="74"/>
      <c r="D140" s="78" t="s">
        <v>31</v>
      </c>
      <c r="E140" s="74"/>
      <c r="F140" s="74"/>
      <c r="G140" s="74"/>
    </row>
    <row r="141" spans="1:7" s="128" customFormat="1" ht="14.25">
      <c r="A141" s="125"/>
      <c r="B141" s="125"/>
      <c r="C141" s="125">
        <v>3110</v>
      </c>
      <c r="D141" s="124" t="s">
        <v>54</v>
      </c>
      <c r="E141" s="126">
        <v>5258250</v>
      </c>
      <c r="F141" s="127">
        <v>2610205.2</v>
      </c>
      <c r="G141" s="48">
        <f aca="true" t="shared" si="3" ref="G141:G152">F141/E141</f>
        <v>0.4964018827556697</v>
      </c>
    </row>
    <row r="142" spans="1:7" s="128" customFormat="1" ht="14.25">
      <c r="A142" s="125"/>
      <c r="B142" s="125"/>
      <c r="C142" s="125">
        <v>4010</v>
      </c>
      <c r="D142" s="124" t="s">
        <v>49</v>
      </c>
      <c r="E142" s="127">
        <v>80000</v>
      </c>
      <c r="F142" s="127">
        <v>40550</v>
      </c>
      <c r="G142" s="48">
        <f t="shared" si="3"/>
        <v>0.506875</v>
      </c>
    </row>
    <row r="143" spans="1:7" s="128" customFormat="1" ht="14.25">
      <c r="A143" s="125"/>
      <c r="B143" s="125"/>
      <c r="C143" s="125">
        <v>4110</v>
      </c>
      <c r="D143" s="124" t="s">
        <v>45</v>
      </c>
      <c r="E143" s="127">
        <v>75700</v>
      </c>
      <c r="F143" s="127">
        <v>42697.26</v>
      </c>
      <c r="G143" s="48">
        <f t="shared" si="3"/>
        <v>0.5640324966974901</v>
      </c>
    </row>
    <row r="144" spans="1:7" s="128" customFormat="1" ht="14.25">
      <c r="A144" s="125"/>
      <c r="B144" s="125"/>
      <c r="C144" s="125">
        <v>4120</v>
      </c>
      <c r="D144" s="124" t="s">
        <v>46</v>
      </c>
      <c r="E144" s="127">
        <v>2000</v>
      </c>
      <c r="F144" s="127">
        <v>993.5</v>
      </c>
      <c r="G144" s="48">
        <f t="shared" si="3"/>
        <v>0.49675</v>
      </c>
    </row>
    <row r="145" spans="1:7" s="128" customFormat="1" ht="14.25">
      <c r="A145" s="125"/>
      <c r="B145" s="125"/>
      <c r="C145" s="125">
        <v>4210</v>
      </c>
      <c r="D145" s="124" t="s">
        <v>51</v>
      </c>
      <c r="E145" s="127">
        <v>15000</v>
      </c>
      <c r="F145" s="127">
        <v>4683.85</v>
      </c>
      <c r="G145" s="48">
        <f t="shared" si="3"/>
        <v>0.3122566666666667</v>
      </c>
    </row>
    <row r="146" spans="1:7" s="128" customFormat="1" ht="14.25">
      <c r="A146" s="125"/>
      <c r="B146" s="125"/>
      <c r="C146" s="125">
        <v>4260</v>
      </c>
      <c r="D146" s="124" t="s">
        <v>55</v>
      </c>
      <c r="E146" s="127">
        <v>9800</v>
      </c>
      <c r="F146" s="127">
        <v>4011.58</v>
      </c>
      <c r="G146" s="48">
        <f t="shared" si="3"/>
        <v>0.40934489795918366</v>
      </c>
    </row>
    <row r="147" spans="1:7" s="128" customFormat="1" ht="14.25">
      <c r="A147" s="125"/>
      <c r="B147" s="125"/>
      <c r="C147" s="125">
        <v>4270</v>
      </c>
      <c r="D147" s="124" t="s">
        <v>72</v>
      </c>
      <c r="E147" s="127">
        <v>5000</v>
      </c>
      <c r="F147" s="127">
        <v>429.27</v>
      </c>
      <c r="G147" s="48">
        <f t="shared" si="3"/>
        <v>0.085854</v>
      </c>
    </row>
    <row r="148" spans="1:7" s="128" customFormat="1" ht="14.25">
      <c r="A148" s="125"/>
      <c r="B148" s="125"/>
      <c r="C148" s="125">
        <v>4300</v>
      </c>
      <c r="D148" s="124" t="s">
        <v>47</v>
      </c>
      <c r="E148" s="127">
        <v>76250</v>
      </c>
      <c r="F148" s="127">
        <v>22493.94</v>
      </c>
      <c r="G148" s="48">
        <f t="shared" si="3"/>
        <v>0.29500249180327864</v>
      </c>
    </row>
    <row r="149" spans="1:7" s="128" customFormat="1" ht="14.25">
      <c r="A149" s="129"/>
      <c r="B149" s="129"/>
      <c r="C149" s="129">
        <v>4350</v>
      </c>
      <c r="D149" s="137" t="s">
        <v>56</v>
      </c>
      <c r="E149" s="138">
        <v>2000</v>
      </c>
      <c r="F149" s="138">
        <v>328.84</v>
      </c>
      <c r="G149" s="48">
        <f t="shared" si="3"/>
        <v>0.16441999999999998</v>
      </c>
    </row>
    <row r="150" spans="1:7" s="128" customFormat="1" ht="14.25">
      <c r="A150" s="132"/>
      <c r="B150" s="135"/>
      <c r="C150" s="101">
        <v>4370</v>
      </c>
      <c r="D150" s="101" t="s">
        <v>57</v>
      </c>
      <c r="E150" s="103">
        <v>5000</v>
      </c>
      <c r="F150" s="103">
        <v>1513.42</v>
      </c>
      <c r="G150" s="48">
        <f t="shared" si="3"/>
        <v>0.302684</v>
      </c>
    </row>
    <row r="151" spans="1:7" s="128" customFormat="1" ht="14.25">
      <c r="A151" s="133"/>
      <c r="B151" s="136"/>
      <c r="C151" s="102"/>
      <c r="D151" s="102" t="s">
        <v>58</v>
      </c>
      <c r="E151" s="104"/>
      <c r="F151" s="104"/>
      <c r="G151" s="50"/>
    </row>
    <row r="152" spans="1:7" s="128" customFormat="1" ht="14.25">
      <c r="A152" s="169"/>
      <c r="B152" s="170"/>
      <c r="C152" s="171">
        <v>4410</v>
      </c>
      <c r="D152" s="171" t="s">
        <v>69</v>
      </c>
      <c r="E152" s="105">
        <v>1000</v>
      </c>
      <c r="F152" s="105">
        <v>0</v>
      </c>
      <c r="G152" s="48">
        <f t="shared" si="3"/>
        <v>0</v>
      </c>
    </row>
    <row r="153" spans="1:7" s="128" customFormat="1" ht="14.25">
      <c r="A153" s="130"/>
      <c r="B153" s="134"/>
      <c r="C153" s="46">
        <v>4700</v>
      </c>
      <c r="D153" s="46" t="s">
        <v>52</v>
      </c>
      <c r="E153" s="47">
        <v>5000</v>
      </c>
      <c r="F153" s="47">
        <v>0</v>
      </c>
      <c r="G153" s="48">
        <f>F153/E153</f>
        <v>0</v>
      </c>
    </row>
    <row r="154" spans="1:7" s="128" customFormat="1" ht="14.25">
      <c r="A154" s="131"/>
      <c r="B154" s="125"/>
      <c r="C154" s="7"/>
      <c r="D154" s="7" t="s">
        <v>53</v>
      </c>
      <c r="E154" s="8"/>
      <c r="F154" s="8"/>
      <c r="G154" s="50"/>
    </row>
    <row r="155" spans="1:7" s="65" customFormat="1" ht="15">
      <c r="A155" s="139"/>
      <c r="B155" s="139">
        <v>85213</v>
      </c>
      <c r="C155" s="139"/>
      <c r="D155" s="142" t="s">
        <v>32</v>
      </c>
      <c r="E155" s="145">
        <f>SUM(E161)</f>
        <v>16400</v>
      </c>
      <c r="F155" s="145">
        <f>SUM(F161)</f>
        <v>11400</v>
      </c>
      <c r="G155" s="75">
        <f>F155/E155</f>
        <v>0.6951219512195121</v>
      </c>
    </row>
    <row r="156" spans="1:7" s="65" customFormat="1" ht="15">
      <c r="A156" s="140"/>
      <c r="B156" s="140"/>
      <c r="C156" s="140"/>
      <c r="D156" s="143" t="s">
        <v>33</v>
      </c>
      <c r="E156" s="140"/>
      <c r="F156" s="140"/>
      <c r="G156" s="81"/>
    </row>
    <row r="157" spans="1:7" s="65" customFormat="1" ht="15">
      <c r="A157" s="140"/>
      <c r="B157" s="140"/>
      <c r="C157" s="140"/>
      <c r="D157" s="143" t="s">
        <v>34</v>
      </c>
      <c r="E157" s="140"/>
      <c r="F157" s="140"/>
      <c r="G157" s="81"/>
    </row>
    <row r="158" spans="1:7" s="65" customFormat="1" ht="15">
      <c r="A158" s="140"/>
      <c r="B158" s="140"/>
      <c r="C158" s="140"/>
      <c r="D158" s="143" t="s">
        <v>35</v>
      </c>
      <c r="E158" s="140"/>
      <c r="F158" s="140"/>
      <c r="G158" s="81"/>
    </row>
    <row r="159" spans="1:7" s="65" customFormat="1" ht="15">
      <c r="A159" s="140"/>
      <c r="B159" s="140"/>
      <c r="C159" s="140"/>
      <c r="D159" s="143" t="s">
        <v>64</v>
      </c>
      <c r="E159" s="140"/>
      <c r="F159" s="140"/>
      <c r="G159" s="81"/>
    </row>
    <row r="160" spans="1:7" s="65" customFormat="1" ht="15">
      <c r="A160" s="141"/>
      <c r="B160" s="141"/>
      <c r="C160" s="141"/>
      <c r="D160" s="144" t="s">
        <v>65</v>
      </c>
      <c r="E160" s="141"/>
      <c r="F160" s="141"/>
      <c r="G160" s="74"/>
    </row>
    <row r="161" spans="1:7" ht="14.25">
      <c r="A161" s="57"/>
      <c r="B161" s="1"/>
      <c r="C161" s="45">
        <v>4130</v>
      </c>
      <c r="D161" s="7" t="s">
        <v>32</v>
      </c>
      <c r="E161" s="8">
        <v>16400</v>
      </c>
      <c r="F161" s="8">
        <v>11400</v>
      </c>
      <c r="G161" s="49">
        <f>F161/E161</f>
        <v>0.6951219512195121</v>
      </c>
    </row>
    <row r="162" spans="1:7" s="65" customFormat="1" ht="15">
      <c r="A162" s="73"/>
      <c r="B162" s="73">
        <v>85228</v>
      </c>
      <c r="C162" s="73"/>
      <c r="D162" s="77" t="s">
        <v>36</v>
      </c>
      <c r="E162" s="96">
        <f>SUM(E164)</f>
        <v>33000</v>
      </c>
      <c r="F162" s="145">
        <f>SUM(F164)</f>
        <v>22841.6</v>
      </c>
      <c r="G162" s="75">
        <f>F162/E162</f>
        <v>0.6921696969696969</v>
      </c>
    </row>
    <row r="163" spans="1:7" s="65" customFormat="1" ht="15">
      <c r="A163" s="74"/>
      <c r="B163" s="74"/>
      <c r="C163" s="74"/>
      <c r="D163" s="78" t="s">
        <v>37</v>
      </c>
      <c r="E163" s="74"/>
      <c r="F163" s="141"/>
      <c r="G163" s="74"/>
    </row>
    <row r="164" spans="1:7" ht="14.25">
      <c r="A164" s="54"/>
      <c r="B164" s="32"/>
      <c r="C164" s="58">
        <v>4300</v>
      </c>
      <c r="D164" s="35" t="s">
        <v>47</v>
      </c>
      <c r="E164" s="41">
        <v>33000</v>
      </c>
      <c r="F164" s="41">
        <v>22841.6</v>
      </c>
      <c r="G164" s="50">
        <f>F164/E164</f>
        <v>0.6921696969696969</v>
      </c>
    </row>
    <row r="165" spans="1:7" s="85" customFormat="1" ht="15">
      <c r="A165" s="83"/>
      <c r="B165" s="84"/>
      <c r="C165" s="84"/>
      <c r="D165" s="84" t="s">
        <v>43</v>
      </c>
      <c r="E165" s="97">
        <f>SUM(E97+E104+E107+E110+E122+E130+E133+E137)</f>
        <v>6238121.89</v>
      </c>
      <c r="F165" s="97">
        <f>SUM(F97+F104+F107+F110+F122+F130+F133+F137)</f>
        <v>3313350.69</v>
      </c>
      <c r="G165" s="39">
        <f>F165/E165</f>
        <v>0.5311455512453925</v>
      </c>
    </row>
  </sheetData>
  <sheetProtection/>
  <mergeCells count="9">
    <mergeCell ref="D2:G2"/>
    <mergeCell ref="D3:G3"/>
    <mergeCell ref="D1:G1"/>
    <mergeCell ref="D8:G8"/>
    <mergeCell ref="D9:G9"/>
    <mergeCell ref="D5:G5"/>
    <mergeCell ref="D4:G4"/>
    <mergeCell ref="D6:G6"/>
    <mergeCell ref="D7:G7"/>
  </mergeCells>
  <printOptions gridLines="1" horizontalCentered="1"/>
  <pageMargins left="0.2" right="0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Kur_Boz</cp:lastModifiedBy>
  <cp:lastPrinted>2011-08-11T10:13:19Z</cp:lastPrinted>
  <dcterms:created xsi:type="dcterms:W3CDTF">1997-02-26T13:46:56Z</dcterms:created>
  <dcterms:modified xsi:type="dcterms:W3CDTF">2011-08-11T10:13:42Z</dcterms:modified>
  <cp:category/>
  <cp:version/>
  <cp:contentType/>
  <cp:contentStatus/>
</cp:coreProperties>
</file>