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real. zad. adm. rządowej -3" sheetId="1" r:id="rId1"/>
    <sheet name="Realizacja dochodów-Nr 1" sheetId="2" r:id="rId2"/>
    <sheet name="Realizacja wydatków-nr 2" sheetId="3" r:id="rId3"/>
    <sheet name="Realizacja zadań adm, rządowej-" sheetId="4" r:id="rId4"/>
  </sheets>
  <definedNames>
    <definedName name="_xlnm.Print_Area" localSheetId="1">'Realizacja dochodów-Nr 1'!$A$1:$H$290</definedName>
  </definedNames>
  <calcPr fullCalcOnLoad="1"/>
</workbook>
</file>

<file path=xl/sharedStrings.xml><?xml version="1.0" encoding="utf-8"?>
<sst xmlns="http://schemas.openxmlformats.org/spreadsheetml/2006/main" count="719" uniqueCount="319">
  <si>
    <t>Realizacja dochodów budżetowych</t>
  </si>
  <si>
    <t>Wykonanie</t>
  </si>
  <si>
    <t>Plan</t>
  </si>
  <si>
    <t xml:space="preserve">§ </t>
  </si>
  <si>
    <t>Dział</t>
  </si>
  <si>
    <t>Wyszczególnienie</t>
  </si>
  <si>
    <t>§</t>
  </si>
  <si>
    <t>O1</t>
  </si>
  <si>
    <t>O2</t>
  </si>
  <si>
    <t>O3</t>
  </si>
  <si>
    <t>O4</t>
  </si>
  <si>
    <t>O5</t>
  </si>
  <si>
    <t>O6</t>
  </si>
  <si>
    <t>O7</t>
  </si>
  <si>
    <t>O10</t>
  </si>
  <si>
    <t>O83</t>
  </si>
  <si>
    <t>O20</t>
  </si>
  <si>
    <t>O75</t>
  </si>
  <si>
    <t>O47</t>
  </si>
  <si>
    <t>O76</t>
  </si>
  <si>
    <t>O77</t>
  </si>
  <si>
    <t>O92</t>
  </si>
  <si>
    <t>O69</t>
  </si>
  <si>
    <t>O84</t>
  </si>
  <si>
    <t>O97</t>
  </si>
  <si>
    <t>O57</t>
  </si>
  <si>
    <t>OO1</t>
  </si>
  <si>
    <t>OO2</t>
  </si>
  <si>
    <t>O31</t>
  </si>
  <si>
    <t>O32</t>
  </si>
  <si>
    <t>O33</t>
  </si>
  <si>
    <t>O34</t>
  </si>
  <si>
    <t>O35</t>
  </si>
  <si>
    <t>O36</t>
  </si>
  <si>
    <t>O37</t>
  </si>
  <si>
    <t>O41</t>
  </si>
  <si>
    <t>O43</t>
  </si>
  <si>
    <t>O46</t>
  </si>
  <si>
    <t>O48</t>
  </si>
  <si>
    <t>O50</t>
  </si>
  <si>
    <t>O59</t>
  </si>
  <si>
    <t>O91</t>
  </si>
  <si>
    <t>za 2002 rok</t>
  </si>
  <si>
    <t>budżetu Miasta i Gminy Ząbkowice Śl.</t>
  </si>
  <si>
    <t>Rozdział</t>
  </si>
  <si>
    <t>do 31.12.</t>
  </si>
  <si>
    <t>2002 roku</t>
  </si>
  <si>
    <t>Kwota</t>
  </si>
  <si>
    <t>zaległości</t>
  </si>
  <si>
    <t>O8</t>
  </si>
  <si>
    <t>O1010</t>
  </si>
  <si>
    <t>Infrastruktura wodociągowa</t>
  </si>
  <si>
    <t>i sanitarna wsi</t>
  </si>
  <si>
    <t>wpływy z różnych dochodów</t>
  </si>
  <si>
    <t>środki na dofinansowanie własnych</t>
  </si>
  <si>
    <t>inwestycji gmin pozyskane z innych</t>
  </si>
  <si>
    <t>źródeł</t>
  </si>
  <si>
    <t>O1022</t>
  </si>
  <si>
    <t>Zwalczanie chorób zakaźnych</t>
  </si>
  <si>
    <t>O2001</t>
  </si>
  <si>
    <t>Gospodarka leśna</t>
  </si>
  <si>
    <t>dochody z najmu i dzierżawy</t>
  </si>
  <si>
    <t>składników majątkowych j.s.t.</t>
  </si>
  <si>
    <t>Drogi publiczne gminne</t>
  </si>
  <si>
    <t>dotacje otrzymane z funduszy</t>
  </si>
  <si>
    <t>Gospodarka gruntami i nierucho-</t>
  </si>
  <si>
    <t>mościami</t>
  </si>
  <si>
    <t>wpływy z opłat za zarząd, użytko-</t>
  </si>
  <si>
    <t>wanie i użytkowanie wieczyste</t>
  </si>
  <si>
    <t>wpływy z tyt, przekształcenia prawa</t>
  </si>
  <si>
    <t>użytkowania wieczystego w prawo</t>
  </si>
  <si>
    <t>własności</t>
  </si>
  <si>
    <t>wpływy z tytułu odpłatnego nabycia</t>
  </si>
  <si>
    <t>prawa własności nieruchomości</t>
  </si>
  <si>
    <t>pozostałe odsetki</t>
  </si>
  <si>
    <t>Cmentarze</t>
  </si>
  <si>
    <t>wpływy z różnych opłat</t>
  </si>
  <si>
    <t>Pozostała działalność</t>
  </si>
  <si>
    <t>dotacje celowe na zadania bieżące</t>
  </si>
  <si>
    <t>realizowane na podstawie</t>
  </si>
  <si>
    <t>porozumień</t>
  </si>
  <si>
    <t>Urzędy wojewódzkie</t>
  </si>
  <si>
    <t>dotacje celowe na realizację zadań</t>
  </si>
  <si>
    <t>bieżących z zakresu administracji</t>
  </si>
  <si>
    <t>rządowej</t>
  </si>
  <si>
    <t>Urzędy gmin</t>
  </si>
  <si>
    <t>wpływy z usług</t>
  </si>
  <si>
    <t xml:space="preserve">wpływy ze sprzedaży wyrobów i </t>
  </si>
  <si>
    <t>składników majątkowych</t>
  </si>
  <si>
    <t>Spis powszechny i inne</t>
  </si>
  <si>
    <t>Urzędy naczelnych organów władzy</t>
  </si>
  <si>
    <t>Pozostałe wydatki obronne</t>
  </si>
  <si>
    <t>Obrona cywilna</t>
  </si>
  <si>
    <t>Straż miejska</t>
  </si>
  <si>
    <t>grzywny, mandaty i inne kary</t>
  </si>
  <si>
    <t>pieniężne</t>
  </si>
  <si>
    <t>Wpływy z podatku dochodowego</t>
  </si>
  <si>
    <t>od osób fizycznych</t>
  </si>
  <si>
    <t>podatek od działalności</t>
  </si>
  <si>
    <t>gospodarczej osób fizycznych</t>
  </si>
  <si>
    <t>opłacany w formie karty podatkowej</t>
  </si>
  <si>
    <t>odsetki od nieterminowych wpłat</t>
  </si>
  <si>
    <t>Wpływy z podatku rolnego,</t>
  </si>
  <si>
    <t>leśnego, od czynności cywilno-</t>
  </si>
  <si>
    <t>prawnych i opłat lokalnych od</t>
  </si>
  <si>
    <t>osób prawnych</t>
  </si>
  <si>
    <t>podatek od nieruchomości</t>
  </si>
  <si>
    <t>podatek rolny</t>
  </si>
  <si>
    <t>podatek leśny</t>
  </si>
  <si>
    <t>podatek od środków transportowych</t>
  </si>
  <si>
    <t>leśnego, od spadków i darowizn,</t>
  </si>
  <si>
    <t>od czynności cywilno-prawnych</t>
  </si>
  <si>
    <t>oraz podatków i opłat lokalnych</t>
  </si>
  <si>
    <t>podatek od spadku i darowizn</t>
  </si>
  <si>
    <t>podatek od posiadania psów</t>
  </si>
  <si>
    <t>wpływy z opłaty targowej</t>
  </si>
  <si>
    <t>podatek od czynności cywilno-praw.</t>
  </si>
  <si>
    <t>wpływy z opłaty skarbowej</t>
  </si>
  <si>
    <t>wpływy z opłaty eksploatacyjnej</t>
  </si>
  <si>
    <t>wpływy z opłat za zezwolenie na</t>
  </si>
  <si>
    <t>sprzedaż alkoholu</t>
  </si>
  <si>
    <t xml:space="preserve">wpływy z opłat za koncesje i </t>
  </si>
  <si>
    <t>licencje</t>
  </si>
  <si>
    <t>Udziały w podatkach stanowiących</t>
  </si>
  <si>
    <t>dochód budżetu państwa</t>
  </si>
  <si>
    <t>podatek dochod, od osób prawnych</t>
  </si>
  <si>
    <t>podatek dochod,od osób fizycznych</t>
  </si>
  <si>
    <t>Część oświatowa subwencji ogólnej</t>
  </si>
  <si>
    <t>subwencje ogólne z budżetu</t>
  </si>
  <si>
    <t>państwa</t>
  </si>
  <si>
    <t>Część podstawowa subwencji ogól.</t>
  </si>
  <si>
    <t>Część rekompensująca subwencji</t>
  </si>
  <si>
    <t>subwencje ogólne z budzetu</t>
  </si>
  <si>
    <t>Szkoły podstawowe</t>
  </si>
  <si>
    <t>Dowożenie uczniów</t>
  </si>
  <si>
    <t>na zadania bieżące realizowane na</t>
  </si>
  <si>
    <t>podstawie porozumień</t>
  </si>
  <si>
    <t>zadań bieżących gmin pozyskane</t>
  </si>
  <si>
    <t>z innych źródeł</t>
  </si>
  <si>
    <t>wpływ z usług</t>
  </si>
  <si>
    <t>dotacje celowe otrzymane z budżetu</t>
  </si>
  <si>
    <t xml:space="preserve">państwa na realizację własnych </t>
  </si>
  <si>
    <t>zadań bieżących gmin</t>
  </si>
  <si>
    <t>rok</t>
  </si>
  <si>
    <t>Wpływy z innych opłat</t>
  </si>
  <si>
    <t>stanowiących dochody j.s.t.</t>
  </si>
  <si>
    <t>Zasiłki i pomoc w naturze oraz</t>
  </si>
  <si>
    <t>składki na ubezpieczenia społeczn.</t>
  </si>
  <si>
    <t>Dodatki mieszkaniowe</t>
  </si>
  <si>
    <t xml:space="preserve">Zasiłki rodzinne, pielęgnacyjne i </t>
  </si>
  <si>
    <t>wychowawcze</t>
  </si>
  <si>
    <t>Ośrodki pomocy społecznej</t>
  </si>
  <si>
    <t>zadań bieżących</t>
  </si>
  <si>
    <t>Usługi opiekuńcze i specjalistycz.</t>
  </si>
  <si>
    <t xml:space="preserve">usługi opiekuńcze            </t>
  </si>
  <si>
    <t>Usuwanie skutków klęsk</t>
  </si>
  <si>
    <t>żywiołowych</t>
  </si>
  <si>
    <t>Przedszkola</t>
  </si>
  <si>
    <t>Domy i ośrodki kultury, świetlic i</t>
  </si>
  <si>
    <t>kluby</t>
  </si>
  <si>
    <t>dotacje celowe otrzymane z powiatu</t>
  </si>
  <si>
    <t>Instytucje kultury fizycznej</t>
  </si>
  <si>
    <t>celowych na realizację</t>
  </si>
  <si>
    <t>Usuwanie skutków klęsk żywiołowych</t>
  </si>
  <si>
    <t>dotacje celowe na realizację własnych</t>
  </si>
  <si>
    <t>Pozostała działalnosć</t>
  </si>
  <si>
    <t>O96</t>
  </si>
  <si>
    <t xml:space="preserve">otrzymane spadki, zapisy i darowizny </t>
  </si>
  <si>
    <t>w postaci pieniężnej</t>
  </si>
  <si>
    <t>Wybory do rad gmin, rad powiatów</t>
  </si>
  <si>
    <t>i sejmików województw</t>
  </si>
  <si>
    <t>dotacje celowe na realizację</t>
  </si>
  <si>
    <t>zadań bieżących z zakresu administr.</t>
  </si>
  <si>
    <t>podatek od czynności</t>
  </si>
  <si>
    <t>cywilno-prawnych</t>
  </si>
  <si>
    <t>O45</t>
  </si>
  <si>
    <t>wpływy w opłaty administracyjnej</t>
  </si>
  <si>
    <t>za czynności urzedowe</t>
  </si>
  <si>
    <t>Gimnazja publiczne</t>
  </si>
  <si>
    <t>inwestycji i zakupów inwestycyjnych</t>
  </si>
  <si>
    <t xml:space="preserve">Składki na ubezpieczenia </t>
  </si>
  <si>
    <t>zdrowotne opłacane za osoby</t>
  </si>
  <si>
    <t xml:space="preserve">pobierające niektóre świadczenia </t>
  </si>
  <si>
    <t>z pomocy społecznej</t>
  </si>
  <si>
    <t>Pomoc dla repartiantów</t>
  </si>
  <si>
    <t xml:space="preserve">dotacje celowe na realizację zadań </t>
  </si>
  <si>
    <t>środki otrzymane od pozostałych</t>
  </si>
  <si>
    <t xml:space="preserve">bieżących    </t>
  </si>
  <si>
    <t>Świetlice szkolne</t>
  </si>
  <si>
    <t>Oświetlenie ulic, placow i dróg</t>
  </si>
  <si>
    <t>DOCHODY OGÓŁEM:</t>
  </si>
  <si>
    <t>Załącznik nr 1 doinformacji z wykonania</t>
  </si>
  <si>
    <t>ROLNICTWO I ŁOWIECTWO</t>
  </si>
  <si>
    <t>LEŚNICTWO</t>
  </si>
  <si>
    <t>TRANSPORT I ŁĄCZNOŚĆ</t>
  </si>
  <si>
    <t>GOSPODARKA</t>
  </si>
  <si>
    <t>MIESZKANIOWA</t>
  </si>
  <si>
    <t>DZIAŁALNOŚC USŁUGOWA</t>
  </si>
  <si>
    <t>ADMINISTRACJA PUBLICZNA</t>
  </si>
  <si>
    <t>OBRONA NARODOWA</t>
  </si>
  <si>
    <t>BEZPIECZEŃSTWO PUBLICZNE</t>
  </si>
  <si>
    <t>I OCHRONA P.POŻ</t>
  </si>
  <si>
    <t>DOCHODY OD OSÓB PRAWNYCH, OD</t>
  </si>
  <si>
    <t>OSÓB FIZYCZNYCH I OD INNYCH</t>
  </si>
  <si>
    <t xml:space="preserve">JEDNOSTEK  </t>
  </si>
  <si>
    <t>RÓŻNE ROZLICZENIA</t>
  </si>
  <si>
    <t>OŚWIATA I WYCHOWANIE</t>
  </si>
  <si>
    <t>OPIEKA SPOŁECZNA</t>
  </si>
  <si>
    <t xml:space="preserve">EDUKACYJNA  </t>
  </si>
  <si>
    <t>OPIEKA WYCHOWAWCZA</t>
  </si>
  <si>
    <t>GOSPODARKA KOMUNALNA</t>
  </si>
  <si>
    <t>I OCHRONA ŚRODOWISKA</t>
  </si>
  <si>
    <t>KULTURA I OCHRONA</t>
  </si>
  <si>
    <t>DZIEDZICTWA NARODOWEGO</t>
  </si>
  <si>
    <t>KULTURA FIZYCZNA I SPORT</t>
  </si>
  <si>
    <t xml:space="preserve">URZĘDY NACZELNYCH </t>
  </si>
  <si>
    <t>ORGANÓW WŁADZY PAŃSTWOWEJ</t>
  </si>
  <si>
    <t>Załącznik nr 2 do informacji z wykonania</t>
  </si>
  <si>
    <t>Realizacja wydatków budżetowych</t>
  </si>
  <si>
    <t>za rok 2002 wg źródeł</t>
  </si>
  <si>
    <t>wg działów i rozdziałów klasyfikacji budżetowej</t>
  </si>
  <si>
    <t>NAZWA</t>
  </si>
  <si>
    <t>%</t>
  </si>
  <si>
    <t>O1009</t>
  </si>
  <si>
    <t>Spółki wodne</t>
  </si>
  <si>
    <t>Infrastruktura wodociągowa i sanitaryjna</t>
  </si>
  <si>
    <t>wsi</t>
  </si>
  <si>
    <t>O1030</t>
  </si>
  <si>
    <t>Izby rolnicze</t>
  </si>
  <si>
    <t>Zakłady gospodarki mieszkaniowej</t>
  </si>
  <si>
    <t>Gospodarka gruntami i nieruchomościami</t>
  </si>
  <si>
    <t>Towarzystwa Budownictwa Społecznego</t>
  </si>
  <si>
    <t>Plany zagospodarowania przestrzennego</t>
  </si>
  <si>
    <t>Opracowania geodezyjne i kartograficzne</t>
  </si>
  <si>
    <t>Rady gmin</t>
  </si>
  <si>
    <t>Pobór podatków, opłat i niepodatkowych</t>
  </si>
  <si>
    <t>należności budżetowych</t>
  </si>
  <si>
    <t>Rezerwy ogólne i celowe</t>
  </si>
  <si>
    <t>OCHRONA ZDROWIA</t>
  </si>
  <si>
    <t>Szpitale ogólne</t>
  </si>
  <si>
    <t>Lecznictwo ambulatoryjne</t>
  </si>
  <si>
    <t>Przciwdziałanie alkoholozmowi</t>
  </si>
  <si>
    <t>TURYSTYKA</t>
  </si>
  <si>
    <t>Zadania w zakresie upowszechniania</t>
  </si>
  <si>
    <t>turystyki</t>
  </si>
  <si>
    <t>Pozostałe zadania w zakresie kultury</t>
  </si>
  <si>
    <t>Domy i ośrodki kultury, świetlice i kluby</t>
  </si>
  <si>
    <t>Biblioteki</t>
  </si>
  <si>
    <t>Ochrona i konserwacja zabytków</t>
  </si>
  <si>
    <t>Realizacja planu finansowego</t>
  </si>
  <si>
    <t>zadań z zakresu administracji rządowej zleconych i powierzonych</t>
  </si>
  <si>
    <t>Załącznik nr 3 do informacji z wykonania</t>
  </si>
  <si>
    <t>dotacje celowe otrzymane</t>
  </si>
  <si>
    <t>WYDATKI OGÓŁEM:</t>
  </si>
  <si>
    <t>Ochotnicze straże pożarne</t>
  </si>
  <si>
    <t>OBSŁUGA DŁUGU PUBLICZNEGO</t>
  </si>
  <si>
    <t>Obsługa papierów wartościowych,</t>
  </si>
  <si>
    <t>kredytów i pożyczek j.s.t.</t>
  </si>
  <si>
    <t>Działalność informacyjna i kulturalna</t>
  </si>
  <si>
    <t>prowadzona za granicą</t>
  </si>
  <si>
    <t>Rozliczenia z tytułu poręczeń i gwarancji</t>
  </si>
  <si>
    <t>Przedszkola przy szkołach podstawowych</t>
  </si>
  <si>
    <t>Ośrodki szkolenia,  dokształcania</t>
  </si>
  <si>
    <t>i doskonalenia kadr</t>
  </si>
  <si>
    <t>Inne formy kształcenia</t>
  </si>
  <si>
    <t>Dokształcanie i doskonalenie nauczycieli</t>
  </si>
  <si>
    <t>SZKOLNICTWO WYŻSZE</t>
  </si>
  <si>
    <t>Pozostała dzialalność</t>
  </si>
  <si>
    <t>Kolumny transportu sanitarnego</t>
  </si>
  <si>
    <t>Kolonie i obozy</t>
  </si>
  <si>
    <t>Pomoc materialna dla uczniów</t>
  </si>
  <si>
    <t>Gospodarka ściekowa i ochrona wód</t>
  </si>
  <si>
    <t>Gospodarka odpadami</t>
  </si>
  <si>
    <t>Oczyszczanie miast i wsi</t>
  </si>
  <si>
    <t>Utrzymanie zieleni</t>
  </si>
  <si>
    <t>Zadania w zakresie kultury fizycznej i sportu</t>
  </si>
  <si>
    <t>WYDATKI</t>
  </si>
  <si>
    <t xml:space="preserve"> </t>
  </si>
  <si>
    <t>zadań realizowanych na podstawie porozumień</t>
  </si>
  <si>
    <t>z powiatu na zadania bieżące realizowane</t>
  </si>
  <si>
    <t>na podstawie porozumień</t>
  </si>
  <si>
    <t>między jednostkami samorządu terytorialnego</t>
  </si>
  <si>
    <t>w 2002 roku</t>
  </si>
  <si>
    <t>WYDATKI RAZEM:</t>
  </si>
  <si>
    <t>miastu i gminie na podstawie porozumień za 2002 rok</t>
  </si>
  <si>
    <t>DOCHODY</t>
  </si>
  <si>
    <t>URZĘDY NACZELNYCH</t>
  </si>
  <si>
    <t>ORGANÓW WŁADZY</t>
  </si>
  <si>
    <t>Urzedy naczelnych organów władzy</t>
  </si>
  <si>
    <t>składki na ubezpieczenia społeczne</t>
  </si>
  <si>
    <t>Zasiłki rodzinne, pielęgnacyjne</t>
  </si>
  <si>
    <t>i wychowawcze</t>
  </si>
  <si>
    <t>Usługi opiekuńcze</t>
  </si>
  <si>
    <t>wynagrodzenia osobowe pracowników</t>
  </si>
  <si>
    <t>składki na Fundusz Pracy</t>
  </si>
  <si>
    <t>różne wydatki na rzecz osob fizycznych</t>
  </si>
  <si>
    <t>Zakup materiałów i wyposażenia</t>
  </si>
  <si>
    <t>zakup usług pozostałych</t>
  </si>
  <si>
    <t>podróże służbowe krajowe</t>
  </si>
  <si>
    <t>składki na ubezpieczenia zdrowotne</t>
  </si>
  <si>
    <t>świadczenia społeczne</t>
  </si>
  <si>
    <t>nagrody i wydatki nie zaliczane</t>
  </si>
  <si>
    <t>do wynagrodzeń</t>
  </si>
  <si>
    <t>dodatkowe wynagrodzenie roczne</t>
  </si>
  <si>
    <t>zakup materiałów i wyposażenia</t>
  </si>
  <si>
    <t>zakup energii</t>
  </si>
  <si>
    <t>podróże slużbowe krajowe</t>
  </si>
  <si>
    <t>odpisy na ZFŚS</t>
  </si>
  <si>
    <t>pomoc materialna dla uczniów</t>
  </si>
  <si>
    <t>Składki na ubezpieczenia zdrowotne</t>
  </si>
  <si>
    <t>Komendy powiatowe Policji</t>
  </si>
  <si>
    <t>Szkoły Podstawowe</t>
  </si>
  <si>
    <t xml:space="preserve">jednostek zaliczanych do sektora  </t>
  </si>
  <si>
    <t>finansów publicznych na finansowanie</t>
  </si>
  <si>
    <t>jednostek sektora finansów</t>
  </si>
  <si>
    <t>publicznych na realizacje zadań</t>
  </si>
  <si>
    <t>DZIAŁALNOŚĆ USŁUGOWA</t>
  </si>
  <si>
    <t>I OCHRONA P.POŻ.</t>
  </si>
  <si>
    <t xml:space="preserve"> bieżących z zakresu administr.rządowej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</si>
</sst>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.000\ _z_ł_-;\-* #,##0.000\ _z_ł_-;_-* &quot;-&quot;??\ _z_ł_-;_-@_-"/>
  </numFmts>
  <fonts count="26">
    <font>
      <sz val="10"/>
      <name val="Arial CE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6"/>
      <name val="Times New Roman"/>
      <family val="1"/>
    </font>
    <font>
      <sz val="16"/>
      <name val="Arial CE"/>
      <family val="0"/>
    </font>
    <font>
      <i/>
      <sz val="12"/>
      <name val="Arial CE"/>
      <family val="0"/>
    </font>
    <font>
      <sz val="10"/>
      <name val="Times New Roman"/>
      <family val="1"/>
    </font>
    <font>
      <i/>
      <sz val="10"/>
      <name val="Arial CE"/>
      <family val="0"/>
    </font>
    <font>
      <b/>
      <sz val="12"/>
      <color indexed="12"/>
      <name val="Arial CE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7"/>
      <name val="Tahoma"/>
      <family val="2"/>
    </font>
    <font>
      <sz val="8"/>
      <color indexed="48"/>
      <name val="Tahoma"/>
      <family val="2"/>
    </font>
    <font>
      <b/>
      <sz val="8"/>
      <color indexed="16"/>
      <name val="Tahoma"/>
      <family val="2"/>
    </font>
    <font>
      <sz val="8"/>
      <color indexed="17"/>
      <name val="Tahoma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5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164" fontId="4" fillId="0" borderId="3" xfId="17" applyNumberFormat="1" applyFont="1" applyBorder="1" applyAlignment="1">
      <alignment/>
    </xf>
    <xf numFmtId="0" fontId="6" fillId="0" borderId="6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7" xfId="0" applyFont="1" applyBorder="1" applyAlignment="1">
      <alignment/>
    </xf>
    <xf numFmtId="164" fontId="6" fillId="0" borderId="7" xfId="17" applyNumberFormat="1" applyFont="1" applyBorder="1" applyAlignment="1">
      <alignment/>
    </xf>
    <xf numFmtId="164" fontId="4" fillId="0" borderId="6" xfId="17" applyNumberFormat="1" applyFont="1" applyBorder="1" applyAlignment="1">
      <alignment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164" fontId="5" fillId="0" borderId="10" xfId="17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3" fontId="2" fillId="0" borderId="5" xfId="0" applyNumberFormat="1" applyFont="1" applyBorder="1" applyAlignment="1">
      <alignment/>
    </xf>
    <xf numFmtId="164" fontId="5" fillId="0" borderId="5" xfId="17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9" xfId="0" applyFont="1" applyBorder="1" applyAlignment="1">
      <alignment/>
    </xf>
    <xf numFmtId="164" fontId="8" fillId="0" borderId="7" xfId="17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164" fontId="9" fillId="0" borderId="4" xfId="17" applyNumberFormat="1" applyFont="1" applyBorder="1" applyAlignment="1">
      <alignment/>
    </xf>
    <xf numFmtId="0" fontId="2" fillId="0" borderId="9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4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0" fillId="0" borderId="6" xfId="0" applyFont="1" applyBorder="1" applyAlignment="1">
      <alignment horizontal="right"/>
    </xf>
    <xf numFmtId="0" fontId="20" fillId="0" borderId="23" xfId="0" applyFont="1" applyBorder="1" applyAlignment="1">
      <alignment horizontal="right"/>
    </xf>
    <xf numFmtId="0" fontId="21" fillId="0" borderId="3" xfId="0" applyFont="1" applyBorder="1" applyAlignment="1">
      <alignment/>
    </xf>
    <xf numFmtId="0" fontId="20" fillId="0" borderId="8" xfId="0" applyFont="1" applyBorder="1" applyAlignment="1">
      <alignment/>
    </xf>
    <xf numFmtId="3" fontId="20" fillId="0" borderId="3" xfId="0" applyNumberFormat="1" applyFont="1" applyBorder="1" applyAlignment="1">
      <alignment/>
    </xf>
    <xf numFmtId="164" fontId="20" fillId="0" borderId="3" xfId="17" applyNumberFormat="1" applyFont="1" applyBorder="1" applyAlignment="1">
      <alignment/>
    </xf>
    <xf numFmtId="3" fontId="20" fillId="0" borderId="3" xfId="0" applyNumberFormat="1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22" fillId="0" borderId="7" xfId="0" applyFont="1" applyBorder="1" applyAlignment="1">
      <alignment/>
    </xf>
    <xf numFmtId="0" fontId="22" fillId="0" borderId="2" xfId="0" applyFont="1" applyBorder="1" applyAlignment="1">
      <alignment/>
    </xf>
    <xf numFmtId="3" fontId="22" fillId="0" borderId="7" xfId="0" applyNumberFormat="1" applyFont="1" applyBorder="1" applyAlignment="1">
      <alignment/>
    </xf>
    <xf numFmtId="0" fontId="22" fillId="0" borderId="25" xfId="0" applyFont="1" applyBorder="1" applyAlignment="1">
      <alignment/>
    </xf>
    <xf numFmtId="164" fontId="22" fillId="0" borderId="7" xfId="17" applyNumberFormat="1" applyFont="1" applyBorder="1" applyAlignment="1">
      <alignment/>
    </xf>
    <xf numFmtId="3" fontId="23" fillId="0" borderId="7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0" fontId="22" fillId="0" borderId="3" xfId="0" applyFont="1" applyBorder="1" applyAlignment="1">
      <alignment/>
    </xf>
    <xf numFmtId="0" fontId="22" fillId="0" borderId="8" xfId="0" applyFont="1" applyBorder="1" applyAlignment="1">
      <alignment/>
    </xf>
    <xf numFmtId="3" fontId="22" fillId="0" borderId="3" xfId="0" applyNumberFormat="1" applyFont="1" applyBorder="1" applyAlignment="1">
      <alignment/>
    </xf>
    <xf numFmtId="164" fontId="22" fillId="0" borderId="3" xfId="17" applyNumberFormat="1" applyFont="1" applyBorder="1" applyAlignment="1">
      <alignment/>
    </xf>
    <xf numFmtId="3" fontId="23" fillId="0" borderId="3" xfId="0" applyNumberFormat="1" applyFont="1" applyBorder="1" applyAlignment="1">
      <alignment horizontal="right"/>
    </xf>
    <xf numFmtId="0" fontId="18" fillId="0" borderId="6" xfId="0" applyFont="1" applyBorder="1" applyAlignment="1">
      <alignment/>
    </xf>
    <xf numFmtId="0" fontId="15" fillId="0" borderId="7" xfId="0" applyFont="1" applyBorder="1" applyAlignment="1">
      <alignment horizontal="right"/>
    </xf>
    <xf numFmtId="0" fontId="15" fillId="0" borderId="2" xfId="0" applyFont="1" applyBorder="1" applyAlignment="1">
      <alignment/>
    </xf>
    <xf numFmtId="3" fontId="15" fillId="0" borderId="7" xfId="0" applyNumberFormat="1" applyFont="1" applyBorder="1" applyAlignment="1">
      <alignment/>
    </xf>
    <xf numFmtId="164" fontId="15" fillId="0" borderId="7" xfId="17" applyNumberFormat="1" applyFont="1" applyBorder="1" applyAlignment="1">
      <alignment/>
    </xf>
    <xf numFmtId="0" fontId="15" fillId="0" borderId="25" xfId="0" applyFont="1" applyBorder="1" applyAlignment="1">
      <alignment/>
    </xf>
    <xf numFmtId="0" fontId="18" fillId="0" borderId="6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6" xfId="0" applyFont="1" applyBorder="1" applyAlignment="1">
      <alignment horizontal="right"/>
    </xf>
    <xf numFmtId="0" fontId="15" fillId="0" borderId="1" xfId="0" applyFont="1" applyBorder="1" applyAlignment="1">
      <alignment/>
    </xf>
    <xf numFmtId="3" fontId="15" fillId="0" borderId="6" xfId="0" applyNumberFormat="1" applyFont="1" applyBorder="1" applyAlignment="1">
      <alignment/>
    </xf>
    <xf numFmtId="164" fontId="15" fillId="0" borderId="6" xfId="17" applyNumberFormat="1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8" xfId="0" applyFont="1" applyBorder="1" applyAlignment="1">
      <alignment horizontal="right"/>
    </xf>
    <xf numFmtId="0" fontId="15" fillId="0" borderId="8" xfId="0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8" xfId="0" applyNumberFormat="1" applyFont="1" applyBorder="1" applyAlignment="1">
      <alignment/>
    </xf>
    <xf numFmtId="164" fontId="15" fillId="0" borderId="3" xfId="17" applyNumberFormat="1" applyFont="1" applyBorder="1" applyAlignment="1">
      <alignment/>
    </xf>
    <xf numFmtId="0" fontId="15" fillId="0" borderId="27" xfId="0" applyFont="1" applyBorder="1" applyAlignment="1">
      <alignment/>
    </xf>
    <xf numFmtId="0" fontId="23" fillId="0" borderId="11" xfId="0" applyFont="1" applyBorder="1" applyAlignment="1">
      <alignment horizontal="right"/>
    </xf>
    <xf numFmtId="0" fontId="22" fillId="0" borderId="28" xfId="0" applyFont="1" applyBorder="1" applyAlignment="1">
      <alignment horizontal="right"/>
    </xf>
    <xf numFmtId="0" fontId="22" fillId="0" borderId="21" xfId="0" applyFont="1" applyBorder="1" applyAlignment="1">
      <alignment horizontal="right"/>
    </xf>
    <xf numFmtId="0" fontId="22" fillId="0" borderId="21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6" xfId="0" applyFont="1" applyBorder="1" applyAlignment="1">
      <alignment horizontal="right"/>
    </xf>
    <xf numFmtId="0" fontId="18" fillId="0" borderId="28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8" fillId="0" borderId="21" xfId="0" applyFont="1" applyBorder="1" applyAlignment="1">
      <alignment/>
    </xf>
    <xf numFmtId="3" fontId="18" fillId="0" borderId="3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20" fillId="0" borderId="7" xfId="0" applyFont="1" applyBorder="1" applyAlignment="1">
      <alignment horizontal="right"/>
    </xf>
    <xf numFmtId="0" fontId="20" fillId="0" borderId="28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20" fillId="0" borderId="21" xfId="0" applyFont="1" applyBorder="1" applyAlignment="1">
      <alignment/>
    </xf>
    <xf numFmtId="3" fontId="20" fillId="0" borderId="11" xfId="0" applyNumberFormat="1" applyFont="1" applyBorder="1" applyAlignment="1">
      <alignment/>
    </xf>
    <xf numFmtId="164" fontId="20" fillId="0" borderId="11" xfId="17" applyNumberFormat="1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right"/>
    </xf>
    <xf numFmtId="0" fontId="15" fillId="0" borderId="6" xfId="0" applyFont="1" applyBorder="1" applyAlignment="1">
      <alignment/>
    </xf>
    <xf numFmtId="0" fontId="15" fillId="0" borderId="1" xfId="0" applyFont="1" applyBorder="1" applyAlignment="1">
      <alignment horizontal="right"/>
    </xf>
    <xf numFmtId="9" fontId="15" fillId="0" borderId="7" xfId="17" applyFont="1" applyBorder="1" applyAlignment="1">
      <alignment/>
    </xf>
    <xf numFmtId="3" fontId="15" fillId="0" borderId="1" xfId="0" applyNumberFormat="1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28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3" fontId="22" fillId="0" borderId="6" xfId="0" applyNumberFormat="1" applyFont="1" applyBorder="1" applyAlignment="1">
      <alignment/>
    </xf>
    <xf numFmtId="0" fontId="23" fillId="0" borderId="7" xfId="0" applyFont="1" applyBorder="1" applyAlignment="1">
      <alignment/>
    </xf>
    <xf numFmtId="0" fontId="15" fillId="0" borderId="24" xfId="0" applyFont="1" applyBorder="1" applyAlignment="1">
      <alignment/>
    </xf>
    <xf numFmtId="164" fontId="19" fillId="0" borderId="2" xfId="17" applyNumberFormat="1" applyFont="1" applyBorder="1" applyAlignment="1">
      <alignment/>
    </xf>
    <xf numFmtId="0" fontId="15" fillId="0" borderId="7" xfId="0" applyFont="1" applyBorder="1" applyAlignment="1">
      <alignment/>
    </xf>
    <xf numFmtId="164" fontId="19" fillId="0" borderId="1" xfId="17" applyNumberFormat="1" applyFont="1" applyBorder="1" applyAlignment="1">
      <alignment/>
    </xf>
    <xf numFmtId="3" fontId="18" fillId="0" borderId="1" xfId="0" applyNumberFormat="1" applyFont="1" applyBorder="1" applyAlignment="1">
      <alignment/>
    </xf>
    <xf numFmtId="164" fontId="18" fillId="0" borderId="1" xfId="17" applyNumberFormat="1" applyFont="1" applyBorder="1" applyAlignment="1">
      <alignment/>
    </xf>
    <xf numFmtId="0" fontId="20" fillId="0" borderId="2" xfId="0" applyFont="1" applyBorder="1" applyAlignment="1">
      <alignment/>
    </xf>
    <xf numFmtId="3" fontId="18" fillId="0" borderId="2" xfId="0" applyNumberFormat="1" applyFont="1" applyBorder="1" applyAlignment="1">
      <alignment/>
    </xf>
    <xf numFmtId="164" fontId="18" fillId="0" borderId="2" xfId="17" applyNumberFormat="1" applyFont="1" applyBorder="1" applyAlignment="1">
      <alignment/>
    </xf>
    <xf numFmtId="0" fontId="18" fillId="0" borderId="7" xfId="0" applyFont="1" applyBorder="1" applyAlignment="1">
      <alignment/>
    </xf>
    <xf numFmtId="0" fontId="20" fillId="0" borderId="3" xfId="0" applyFont="1" applyBorder="1" applyAlignment="1">
      <alignment/>
    </xf>
    <xf numFmtId="0" fontId="20" fillId="0" borderId="23" xfId="0" applyFont="1" applyBorder="1" applyAlignment="1">
      <alignment/>
    </xf>
    <xf numFmtId="0" fontId="21" fillId="0" borderId="8" xfId="0" applyFont="1" applyBorder="1" applyAlignment="1">
      <alignment/>
    </xf>
    <xf numFmtId="3" fontId="20" fillId="0" borderId="8" xfId="0" applyNumberFormat="1" applyFont="1" applyBorder="1" applyAlignment="1">
      <alignment/>
    </xf>
    <xf numFmtId="164" fontId="20" fillId="0" borderId="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1" xfId="0" applyFont="1" applyBorder="1" applyAlignment="1">
      <alignment/>
    </xf>
    <xf numFmtId="164" fontId="22" fillId="0" borderId="6" xfId="17" applyNumberFormat="1" applyFont="1" applyBorder="1" applyAlignment="1">
      <alignment/>
    </xf>
    <xf numFmtId="0" fontId="22" fillId="0" borderId="26" xfId="0" applyFont="1" applyBorder="1" applyAlignment="1">
      <alignment/>
    </xf>
    <xf numFmtId="3" fontId="22" fillId="0" borderId="8" xfId="0" applyNumberFormat="1" applyFont="1" applyBorder="1" applyAlignment="1">
      <alignment/>
    </xf>
    <xf numFmtId="0" fontId="22" fillId="0" borderId="27" xfId="0" applyFont="1" applyBorder="1" applyAlignment="1">
      <alignment/>
    </xf>
    <xf numFmtId="9" fontId="15" fillId="0" borderId="6" xfId="17" applyFont="1" applyBorder="1" applyAlignment="1">
      <alignment/>
    </xf>
    <xf numFmtId="0" fontId="15" fillId="0" borderId="11" xfId="0" applyFont="1" applyBorder="1" applyAlignment="1">
      <alignment horizontal="right"/>
    </xf>
    <xf numFmtId="0" fontId="15" fillId="0" borderId="2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5" fillId="0" borderId="3" xfId="0" applyFont="1" applyBorder="1" applyAlignment="1">
      <alignment horizontal="right"/>
    </xf>
    <xf numFmtId="164" fontId="15" fillId="0" borderId="2" xfId="17" applyNumberFormat="1" applyFont="1" applyBorder="1" applyAlignment="1">
      <alignment horizontal="right"/>
    </xf>
    <xf numFmtId="3" fontId="15" fillId="0" borderId="2" xfId="0" applyNumberFormat="1" applyFont="1" applyBorder="1" applyAlignment="1">
      <alignment/>
    </xf>
    <xf numFmtId="164" fontId="15" fillId="0" borderId="2" xfId="17" applyNumberFormat="1" applyFont="1" applyBorder="1" applyAlignment="1">
      <alignment/>
    </xf>
    <xf numFmtId="0" fontId="15" fillId="0" borderId="3" xfId="0" applyFont="1" applyBorder="1" applyAlignment="1">
      <alignment/>
    </xf>
    <xf numFmtId="164" fontId="15" fillId="0" borderId="8" xfId="17" applyNumberFormat="1" applyFont="1" applyBorder="1" applyAlignment="1">
      <alignment horizontal="right"/>
    </xf>
    <xf numFmtId="164" fontId="15" fillId="0" borderId="8" xfId="17" applyNumberFormat="1" applyFont="1" applyBorder="1" applyAlignment="1">
      <alignment/>
    </xf>
    <xf numFmtId="164" fontId="22" fillId="0" borderId="11" xfId="17" applyNumberFormat="1" applyFont="1" applyBorder="1" applyAlignment="1">
      <alignment/>
    </xf>
    <xf numFmtId="164" fontId="19" fillId="0" borderId="7" xfId="17" applyNumberFormat="1" applyFont="1" applyBorder="1" applyAlignment="1">
      <alignment/>
    </xf>
    <xf numFmtId="164" fontId="19" fillId="0" borderId="6" xfId="17" applyNumberFormat="1" applyFont="1" applyBorder="1" applyAlignment="1">
      <alignment/>
    </xf>
    <xf numFmtId="164" fontId="18" fillId="0" borderId="3" xfId="17" applyNumberFormat="1" applyFont="1" applyBorder="1" applyAlignment="1">
      <alignment/>
    </xf>
    <xf numFmtId="0" fontId="21" fillId="0" borderId="11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22" fillId="0" borderId="11" xfId="0" applyFont="1" applyBorder="1" applyAlignment="1">
      <alignment horizontal="right"/>
    </xf>
    <xf numFmtId="3" fontId="22" fillId="0" borderId="11" xfId="0" applyNumberFormat="1" applyFont="1" applyBorder="1" applyAlignment="1">
      <alignment/>
    </xf>
    <xf numFmtId="164" fontId="15" fillId="0" borderId="11" xfId="17" applyNumberFormat="1" applyFont="1" applyBorder="1" applyAlignment="1">
      <alignment/>
    </xf>
    <xf numFmtId="0" fontId="15" fillId="0" borderId="2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3" fontId="15" fillId="0" borderId="27" xfId="0" applyNumberFormat="1" applyFont="1" applyBorder="1" applyAlignment="1">
      <alignment/>
    </xf>
    <xf numFmtId="164" fontId="21" fillId="0" borderId="11" xfId="17" applyNumberFormat="1" applyFont="1" applyBorder="1" applyAlignment="1">
      <alignment/>
    </xf>
    <xf numFmtId="0" fontId="22" fillId="0" borderId="7" xfId="0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3" fontId="22" fillId="0" borderId="21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/>
    </xf>
    <xf numFmtId="164" fontId="17" fillId="0" borderId="7" xfId="17" applyNumberFormat="1" applyFont="1" applyBorder="1" applyAlignment="1">
      <alignment/>
    </xf>
    <xf numFmtId="0" fontId="18" fillId="0" borderId="26" xfId="0" applyFont="1" applyBorder="1" applyAlignment="1">
      <alignment/>
    </xf>
    <xf numFmtId="0" fontId="21" fillId="0" borderId="20" xfId="0" applyFont="1" applyBorder="1" applyAlignment="1">
      <alignment/>
    </xf>
    <xf numFmtId="0" fontId="18" fillId="0" borderId="2" xfId="0" applyFont="1" applyBorder="1" applyAlignment="1">
      <alignment horizontal="right"/>
    </xf>
    <xf numFmtId="0" fontId="18" fillId="0" borderId="2" xfId="0" applyFont="1" applyBorder="1" applyAlignment="1">
      <alignment/>
    </xf>
    <xf numFmtId="164" fontId="18" fillId="0" borderId="7" xfId="17" applyNumberFormat="1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8" xfId="0" applyFont="1" applyBorder="1" applyAlignment="1">
      <alignment horizontal="right"/>
    </xf>
    <xf numFmtId="0" fontId="18" fillId="0" borderId="8" xfId="0" applyFont="1" applyBorder="1" applyAlignment="1">
      <alignment/>
    </xf>
    <xf numFmtId="3" fontId="18" fillId="0" borderId="8" xfId="0" applyNumberFormat="1" applyFont="1" applyBorder="1" applyAlignment="1">
      <alignment/>
    </xf>
    <xf numFmtId="0" fontId="18" fillId="0" borderId="27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6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6" xfId="0" applyFont="1" applyBorder="1" applyAlignment="1">
      <alignment/>
    </xf>
    <xf numFmtId="164" fontId="20" fillId="0" borderId="7" xfId="17" applyNumberFormat="1" applyFont="1" applyBorder="1" applyAlignment="1">
      <alignment/>
    </xf>
    <xf numFmtId="0" fontId="21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4" xfId="0" applyFont="1" applyFill="1" applyBorder="1" applyAlignment="1">
      <alignment/>
    </xf>
    <xf numFmtId="3" fontId="22" fillId="0" borderId="2" xfId="0" applyNumberFormat="1" applyFont="1" applyBorder="1" applyAlignment="1">
      <alignment/>
    </xf>
    <xf numFmtId="0" fontId="21" fillId="0" borderId="25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1" fillId="0" borderId="26" xfId="0" applyFont="1" applyBorder="1" applyAlignment="1">
      <alignment/>
    </xf>
    <xf numFmtId="0" fontId="18" fillId="0" borderId="1" xfId="0" applyFont="1" applyFill="1" applyBorder="1" applyAlignment="1">
      <alignment/>
    </xf>
    <xf numFmtId="3" fontId="18" fillId="0" borderId="6" xfId="0" applyNumberFormat="1" applyFont="1" applyBorder="1" applyAlignment="1">
      <alignment/>
    </xf>
    <xf numFmtId="164" fontId="18" fillId="0" borderId="6" xfId="17" applyNumberFormat="1" applyFont="1" applyBorder="1" applyAlignment="1">
      <alignment/>
    </xf>
    <xf numFmtId="0" fontId="18" fillId="0" borderId="8" xfId="0" applyFont="1" applyFill="1" applyBorder="1" applyAlignment="1">
      <alignment/>
    </xf>
    <xf numFmtId="0" fontId="22" fillId="0" borderId="2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14" xfId="0" applyFont="1" applyBorder="1" applyAlignment="1">
      <alignment/>
    </xf>
    <xf numFmtId="164" fontId="15" fillId="0" borderId="19" xfId="17" applyNumberFormat="1" applyFont="1" applyBorder="1" applyAlignment="1">
      <alignment/>
    </xf>
    <xf numFmtId="0" fontId="15" fillId="0" borderId="29" xfId="0" applyFont="1" applyBorder="1" applyAlignment="1">
      <alignment/>
    </xf>
    <xf numFmtId="0" fontId="21" fillId="0" borderId="7" xfId="0" applyFont="1" applyBorder="1" applyAlignment="1">
      <alignment/>
    </xf>
    <xf numFmtId="0" fontId="23" fillId="0" borderId="3" xfId="0" applyFont="1" applyBorder="1" applyAlignment="1">
      <alignment/>
    </xf>
    <xf numFmtId="3" fontId="18" fillId="0" borderId="26" xfId="0" applyNumberFormat="1" applyFont="1" applyBorder="1" applyAlignment="1">
      <alignment/>
    </xf>
    <xf numFmtId="0" fontId="21" fillId="0" borderId="7" xfId="0" applyFont="1" applyBorder="1" applyAlignment="1">
      <alignment horizontal="right"/>
    </xf>
    <xf numFmtId="0" fontId="20" fillId="0" borderId="25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6" xfId="0" applyFont="1" applyBorder="1" applyAlignment="1">
      <alignment horizontal="right"/>
    </xf>
    <xf numFmtId="9" fontId="21" fillId="0" borderId="6" xfId="17" applyFont="1" applyBorder="1" applyAlignment="1">
      <alignment/>
    </xf>
    <xf numFmtId="0" fontId="21" fillId="0" borderId="3" xfId="0" applyFont="1" applyBorder="1" applyAlignment="1">
      <alignment horizontal="right"/>
    </xf>
    <xf numFmtId="3" fontId="20" fillId="0" borderId="27" xfId="0" applyNumberFormat="1" applyFont="1" applyBorder="1" applyAlignment="1">
      <alignment/>
    </xf>
    <xf numFmtId="0" fontId="22" fillId="0" borderId="25" xfId="0" applyFont="1" applyBorder="1" applyAlignment="1">
      <alignment horizontal="right"/>
    </xf>
    <xf numFmtId="9" fontId="22" fillId="0" borderId="7" xfId="17" applyFont="1" applyBorder="1" applyAlignment="1">
      <alignment/>
    </xf>
    <xf numFmtId="0" fontId="22" fillId="0" borderId="27" xfId="0" applyFont="1" applyBorder="1" applyAlignment="1">
      <alignment horizontal="right"/>
    </xf>
    <xf numFmtId="0" fontId="15" fillId="0" borderId="26" xfId="0" applyFont="1" applyBorder="1" applyAlignment="1">
      <alignment horizontal="right"/>
    </xf>
    <xf numFmtId="9" fontId="15" fillId="0" borderId="1" xfId="17" applyFont="1" applyBorder="1" applyAlignment="1">
      <alignment/>
    </xf>
    <xf numFmtId="0" fontId="15" fillId="0" borderId="25" xfId="0" applyFont="1" applyBorder="1" applyAlignment="1">
      <alignment horizontal="right"/>
    </xf>
    <xf numFmtId="0" fontId="23" fillId="0" borderId="6" xfId="0" applyFont="1" applyBorder="1" applyAlignment="1">
      <alignment/>
    </xf>
    <xf numFmtId="0" fontId="22" fillId="0" borderId="26" xfId="0" applyFont="1" applyBorder="1" applyAlignment="1">
      <alignment horizontal="right"/>
    </xf>
    <xf numFmtId="3" fontId="22" fillId="0" borderId="27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8" fillId="0" borderId="27" xfId="0" applyFont="1" applyBorder="1" applyAlignment="1">
      <alignment horizontal="right"/>
    </xf>
    <xf numFmtId="3" fontId="18" fillId="0" borderId="27" xfId="0" applyNumberFormat="1" applyFont="1" applyBorder="1" applyAlignment="1">
      <alignment/>
    </xf>
    <xf numFmtId="0" fontId="18" fillId="0" borderId="20" xfId="0" applyFont="1" applyBorder="1" applyAlignment="1">
      <alignment horizontal="right"/>
    </xf>
    <xf numFmtId="3" fontId="18" fillId="0" borderId="11" xfId="0" applyNumberFormat="1" applyFont="1" applyBorder="1" applyAlignment="1">
      <alignment/>
    </xf>
    <xf numFmtId="3" fontId="18" fillId="0" borderId="21" xfId="0" applyNumberFormat="1" applyFont="1" applyBorder="1" applyAlignment="1">
      <alignment/>
    </xf>
    <xf numFmtId="164" fontId="18" fillId="0" borderId="11" xfId="17" applyNumberFormat="1" applyFont="1" applyBorder="1" applyAlignment="1">
      <alignment/>
    </xf>
    <xf numFmtId="3" fontId="18" fillId="0" borderId="20" xfId="0" applyNumberFormat="1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7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164" fontId="18" fillId="0" borderId="8" xfId="17" applyNumberFormat="1" applyFont="1" applyBorder="1" applyAlignment="1">
      <alignment/>
    </xf>
    <xf numFmtId="0" fontId="22" fillId="0" borderId="6" xfId="0" applyFont="1" applyBorder="1" applyAlignment="1">
      <alignment horizontal="right"/>
    </xf>
    <xf numFmtId="0" fontId="22" fillId="0" borderId="3" xfId="0" applyFont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8" fillId="0" borderId="28" xfId="0" applyFont="1" applyBorder="1" applyAlignment="1">
      <alignment/>
    </xf>
    <xf numFmtId="164" fontId="18" fillId="0" borderId="21" xfId="17" applyNumberFormat="1" applyFont="1" applyBorder="1" applyAlignment="1">
      <alignment/>
    </xf>
    <xf numFmtId="0" fontId="18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0" fillId="0" borderId="21" xfId="0" applyFont="1" applyFill="1" applyBorder="1" applyAlignment="1">
      <alignment/>
    </xf>
    <xf numFmtId="0" fontId="22" fillId="0" borderId="20" xfId="0" applyFont="1" applyBorder="1" applyAlignment="1">
      <alignment/>
    </xf>
    <xf numFmtId="0" fontId="22" fillId="0" borderId="21" xfId="0" applyFont="1" applyFill="1" applyBorder="1" applyAlignment="1">
      <alignment/>
    </xf>
    <xf numFmtId="0" fontId="17" fillId="0" borderId="26" xfId="0" applyFont="1" applyBorder="1" applyAlignment="1">
      <alignment/>
    </xf>
    <xf numFmtId="0" fontId="18" fillId="0" borderId="0" xfId="0" applyFont="1" applyBorder="1" applyAlignment="1">
      <alignment/>
    </xf>
    <xf numFmtId="0" fontId="22" fillId="0" borderId="1" xfId="0" applyFont="1" applyFill="1" applyBorder="1" applyAlignment="1">
      <alignment/>
    </xf>
    <xf numFmtId="0" fontId="20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2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3" fontId="20" fillId="0" borderId="6" xfId="0" applyNumberFormat="1" applyFont="1" applyBorder="1" applyAlignment="1">
      <alignment/>
    </xf>
    <xf numFmtId="164" fontId="20" fillId="0" borderId="6" xfId="17" applyNumberFormat="1" applyFont="1" applyBorder="1" applyAlignment="1">
      <alignment/>
    </xf>
    <xf numFmtId="164" fontId="19" fillId="0" borderId="11" xfId="17" applyNumberFormat="1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9" fillId="0" borderId="1" xfId="0" applyFont="1" applyBorder="1" applyAlignment="1">
      <alignment/>
    </xf>
    <xf numFmtId="0" fontId="20" fillId="0" borderId="2" xfId="0" applyFont="1" applyFill="1" applyBorder="1" applyAlignment="1">
      <alignment/>
    </xf>
    <xf numFmtId="0" fontId="22" fillId="0" borderId="7" xfId="0" applyFont="1" applyFill="1" applyBorder="1" applyAlignment="1">
      <alignment/>
    </xf>
    <xf numFmtId="164" fontId="22" fillId="0" borderId="25" xfId="17" applyNumberFormat="1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6" xfId="0" applyFont="1" applyFill="1" applyBorder="1" applyAlignment="1">
      <alignment/>
    </xf>
    <xf numFmtId="164" fontId="22" fillId="0" borderId="26" xfId="17" applyNumberFormat="1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3" xfId="0" applyFont="1" applyFill="1" applyBorder="1" applyAlignment="1">
      <alignment/>
    </xf>
    <xf numFmtId="3" fontId="22" fillId="0" borderId="23" xfId="0" applyNumberFormat="1" applyFont="1" applyBorder="1" applyAlignment="1">
      <alignment/>
    </xf>
    <xf numFmtId="164" fontId="18" fillId="0" borderId="25" xfId="17" applyNumberFormat="1" applyFont="1" applyBorder="1" applyAlignment="1">
      <alignment/>
    </xf>
    <xf numFmtId="164" fontId="18" fillId="0" borderId="26" xfId="17" applyNumberFormat="1" applyFont="1" applyBorder="1" applyAlignment="1">
      <alignment/>
    </xf>
    <xf numFmtId="0" fontId="22" fillId="0" borderId="8" xfId="0" applyFont="1" applyFill="1" applyBorder="1" applyAlignment="1">
      <alignment/>
    </xf>
    <xf numFmtId="0" fontId="21" fillId="0" borderId="27" xfId="0" applyFont="1" applyBorder="1" applyAlignment="1">
      <alignment/>
    </xf>
    <xf numFmtId="164" fontId="15" fillId="0" borderId="1" xfId="17" applyNumberFormat="1" applyFont="1" applyBorder="1" applyAlignment="1">
      <alignment/>
    </xf>
    <xf numFmtId="0" fontId="15" fillId="0" borderId="23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4" xfId="0" applyFont="1" applyBorder="1" applyAlignment="1">
      <alignment horizontal="right"/>
    </xf>
    <xf numFmtId="164" fontId="17" fillId="0" borderId="24" xfId="17" applyNumberFormat="1" applyFont="1" applyBorder="1" applyAlignment="1">
      <alignment/>
    </xf>
    <xf numFmtId="0" fontId="18" fillId="0" borderId="0" xfId="0" applyFont="1" applyBorder="1" applyAlignment="1">
      <alignment horizontal="right"/>
    </xf>
    <xf numFmtId="164" fontId="17" fillId="0" borderId="0" xfId="17" applyNumberFormat="1" applyFont="1" applyBorder="1" applyAlignment="1">
      <alignment/>
    </xf>
    <xf numFmtId="164" fontId="15" fillId="0" borderId="0" xfId="17" applyNumberFormat="1" applyFont="1" applyBorder="1" applyAlignment="1">
      <alignment/>
    </xf>
    <xf numFmtId="0" fontId="22" fillId="0" borderId="2" xfId="0" applyFont="1" applyBorder="1" applyAlignment="1">
      <alignment horizontal="right"/>
    </xf>
    <xf numFmtId="164" fontId="22" fillId="0" borderId="24" xfId="17" applyNumberFormat="1" applyFont="1" applyBorder="1" applyAlignment="1">
      <alignment/>
    </xf>
    <xf numFmtId="0" fontId="22" fillId="0" borderId="8" xfId="0" applyFont="1" applyBorder="1" applyAlignment="1">
      <alignment horizontal="right"/>
    </xf>
    <xf numFmtId="164" fontId="17" fillId="0" borderId="28" xfId="17" applyNumberFormat="1" applyFont="1" applyBorder="1" applyAlignment="1">
      <alignment/>
    </xf>
    <xf numFmtId="3" fontId="18" fillId="0" borderId="2" xfId="0" applyNumberFormat="1" applyFont="1" applyFill="1" applyBorder="1" applyAlignment="1">
      <alignment/>
    </xf>
    <xf numFmtId="0" fontId="20" fillId="0" borderId="7" xfId="0" applyFont="1" applyFill="1" applyBorder="1" applyAlignment="1">
      <alignment/>
    </xf>
    <xf numFmtId="0" fontId="20" fillId="0" borderId="3" xfId="0" applyFont="1" applyFill="1" applyBorder="1" applyAlignment="1">
      <alignment/>
    </xf>
    <xf numFmtId="164" fontId="20" fillId="0" borderId="1" xfId="17" applyNumberFormat="1" applyFont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27" xfId="0" applyFont="1" applyBorder="1" applyAlignment="1">
      <alignment horizontal="right"/>
    </xf>
    <xf numFmtId="0" fontId="15" fillId="0" borderId="3" xfId="0" applyFont="1" applyFill="1" applyBorder="1" applyAlignment="1">
      <alignment/>
    </xf>
    <xf numFmtId="0" fontId="15" fillId="0" borderId="20" xfId="0" applyFont="1" applyBorder="1" applyAlignment="1">
      <alignment horizontal="right"/>
    </xf>
    <xf numFmtId="0" fontId="15" fillId="0" borderId="20" xfId="0" applyFont="1" applyBorder="1" applyAlignment="1">
      <alignment/>
    </xf>
    <xf numFmtId="0" fontId="21" fillId="0" borderId="2" xfId="0" applyFont="1" applyBorder="1" applyAlignment="1">
      <alignment/>
    </xf>
    <xf numFmtId="0" fontId="20" fillId="0" borderId="8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18" fillId="0" borderId="26" xfId="0" applyFont="1" applyBorder="1" applyAlignment="1">
      <alignment horizontal="right"/>
    </xf>
    <xf numFmtId="0" fontId="22" fillId="0" borderId="20" xfId="0" applyFont="1" applyBorder="1" applyAlignment="1">
      <alignment horizontal="right"/>
    </xf>
    <xf numFmtId="164" fontId="17" fillId="0" borderId="3" xfId="17" applyNumberFormat="1" applyFont="1" applyBorder="1" applyAlignment="1">
      <alignment/>
    </xf>
    <xf numFmtId="164" fontId="17" fillId="0" borderId="6" xfId="17" applyNumberFormat="1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9" xfId="0" applyFont="1" applyBorder="1" applyAlignment="1">
      <alignment/>
    </xf>
    <xf numFmtId="0" fontId="15" fillId="0" borderId="9" xfId="0" applyFont="1" applyBorder="1" applyAlignment="1">
      <alignment horizontal="right"/>
    </xf>
    <xf numFmtId="0" fontId="15" fillId="0" borderId="9" xfId="0" applyFont="1" applyFill="1" applyBorder="1" applyAlignment="1">
      <alignment/>
    </xf>
    <xf numFmtId="3" fontId="15" fillId="0" borderId="16" xfId="0" applyNumberFormat="1" applyFont="1" applyBorder="1" applyAlignment="1">
      <alignment/>
    </xf>
    <xf numFmtId="164" fontId="19" fillId="0" borderId="10" xfId="17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17" xfId="0" applyFont="1" applyBorder="1" applyAlignment="1">
      <alignment/>
    </xf>
    <xf numFmtId="0" fontId="24" fillId="0" borderId="0" xfId="0" applyFont="1" applyFill="1" applyBorder="1" applyAlignment="1">
      <alignment/>
    </xf>
    <xf numFmtId="3" fontId="24" fillId="0" borderId="17" xfId="0" applyNumberFormat="1" applyFont="1" applyBorder="1" applyAlignment="1">
      <alignment/>
    </xf>
    <xf numFmtId="164" fontId="24" fillId="0" borderId="4" xfId="17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2" xfId="0" applyFont="1" applyBorder="1" applyAlignment="1">
      <alignment horizontal="right"/>
    </xf>
    <xf numFmtId="0" fontId="15" fillId="0" borderId="12" xfId="0" applyFont="1" applyFill="1" applyBorder="1" applyAlignment="1">
      <alignment/>
    </xf>
    <xf numFmtId="3" fontId="15" fillId="0" borderId="18" xfId="0" applyNumberFormat="1" applyFont="1" applyBorder="1" applyAlignment="1">
      <alignment/>
    </xf>
    <xf numFmtId="164" fontId="19" fillId="0" borderId="5" xfId="17" applyNumberFormat="1" applyFont="1" applyBorder="1" applyAlignment="1">
      <alignment/>
    </xf>
    <xf numFmtId="0" fontId="15" fillId="0" borderId="32" xfId="0" applyFont="1" applyBorder="1" applyAlignment="1">
      <alignment/>
    </xf>
    <xf numFmtId="9" fontId="17" fillId="0" borderId="10" xfId="17" applyFont="1" applyBorder="1" applyAlignment="1">
      <alignment horizontal="center"/>
    </xf>
    <xf numFmtId="20" fontId="19" fillId="0" borderId="4" xfId="0" applyNumberFormat="1" applyFont="1" applyBorder="1" applyAlignment="1">
      <alignment horizontal="center"/>
    </xf>
    <xf numFmtId="0" fontId="19" fillId="0" borderId="5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8" xfId="0" applyFont="1" applyBorder="1" applyAlignment="1">
      <alignment/>
    </xf>
    <xf numFmtId="0" fontId="18" fillId="0" borderId="24" xfId="0" applyFont="1" applyFill="1" applyBorder="1" applyAlignment="1">
      <alignment/>
    </xf>
    <xf numFmtId="3" fontId="20" fillId="0" borderId="7" xfId="0" applyNumberFormat="1" applyFont="1" applyBorder="1" applyAlignment="1">
      <alignment/>
    </xf>
    <xf numFmtId="3" fontId="20" fillId="0" borderId="2" xfId="0" applyNumberFormat="1" applyFont="1" applyBorder="1" applyAlignment="1">
      <alignment/>
    </xf>
    <xf numFmtId="3" fontId="20" fillId="0" borderId="21" xfId="0" applyNumberFormat="1" applyFont="1" applyBorder="1" applyAlignment="1">
      <alignment/>
    </xf>
    <xf numFmtId="0" fontId="18" fillId="0" borderId="3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21" xfId="0" applyFont="1" applyBorder="1" applyAlignment="1">
      <alignment/>
    </xf>
    <xf numFmtId="0" fontId="18" fillId="0" borderId="7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3" fontId="18" fillId="0" borderId="23" xfId="0" applyNumberFormat="1" applyFont="1" applyBorder="1" applyAlignment="1">
      <alignment/>
    </xf>
    <xf numFmtId="0" fontId="18" fillId="0" borderId="11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24" fillId="0" borderId="31" xfId="0" applyFont="1" applyFill="1" applyBorder="1" applyAlignment="1">
      <alignment/>
    </xf>
    <xf numFmtId="0" fontId="15" fillId="0" borderId="32" xfId="0" applyFont="1" applyFill="1" applyBorder="1" applyAlignment="1">
      <alignment/>
    </xf>
    <xf numFmtId="0" fontId="20" fillId="0" borderId="33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3" fontId="22" fillId="0" borderId="1" xfId="0" applyNumberFormat="1" applyFont="1" applyBorder="1" applyAlignment="1">
      <alignment/>
    </xf>
    <xf numFmtId="0" fontId="22" fillId="0" borderId="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24" fillId="0" borderId="4" xfId="0" applyNumberFormat="1" applyFont="1" applyBorder="1" applyAlignment="1">
      <alignment/>
    </xf>
    <xf numFmtId="3" fontId="15" fillId="0" borderId="5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3" fontId="20" fillId="0" borderId="11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1" xfId="0" applyFont="1" applyBorder="1" applyAlignment="1">
      <alignment horizontal="left"/>
    </xf>
    <xf numFmtId="3" fontId="22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1" xfId="0" applyFont="1" applyBorder="1" applyAlignment="1">
      <alignment horizontal="left"/>
    </xf>
    <xf numFmtId="3" fontId="18" fillId="0" borderId="11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11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0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25" fillId="0" borderId="3" xfId="0" applyFont="1" applyBorder="1" applyAlignment="1">
      <alignment/>
    </xf>
    <xf numFmtId="3" fontId="22" fillId="0" borderId="28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6.00390625" style="0" customWidth="1"/>
    <col min="4" max="4" width="36.375" style="0" customWidth="1"/>
    <col min="5" max="5" width="10.875" style="0" customWidth="1"/>
    <col min="6" max="6" width="10.625" style="0" customWidth="1"/>
    <col min="7" max="7" width="8.875" style="0" customWidth="1"/>
  </cols>
  <sheetData>
    <row r="1" spans="1:7" ht="15.75">
      <c r="A1" s="4"/>
      <c r="B1" s="4"/>
      <c r="C1" s="4"/>
      <c r="D1" s="4"/>
      <c r="E1" s="4"/>
      <c r="F1" s="4"/>
      <c r="G1" s="4"/>
    </row>
    <row r="2" spans="1:7" ht="15.75">
      <c r="A2" s="4"/>
      <c r="B2" s="4"/>
      <c r="C2" s="4"/>
      <c r="D2" s="4"/>
      <c r="E2" s="4"/>
      <c r="F2" s="4"/>
      <c r="G2" s="4"/>
    </row>
    <row r="3" spans="1:8" ht="15.75">
      <c r="A3" s="4"/>
      <c r="B3" s="4"/>
      <c r="C3" s="4"/>
      <c r="D3" s="4"/>
      <c r="E3" s="64" t="s">
        <v>251</v>
      </c>
      <c r="F3" s="64"/>
      <c r="G3" s="64"/>
      <c r="H3" s="53"/>
    </row>
    <row r="4" spans="1:8" ht="15.75">
      <c r="A4" s="4"/>
      <c r="B4" s="4"/>
      <c r="C4" s="4"/>
      <c r="D4" s="4"/>
      <c r="E4" s="64" t="s">
        <v>43</v>
      </c>
      <c r="F4" s="64"/>
      <c r="G4" s="64"/>
      <c r="H4" s="53"/>
    </row>
    <row r="5" spans="1:8" ht="15.75">
      <c r="A5" s="4"/>
      <c r="B5" s="4"/>
      <c r="C5" s="4"/>
      <c r="D5" s="4"/>
      <c r="E5" s="64" t="s">
        <v>42</v>
      </c>
      <c r="F5" s="64"/>
      <c r="G5" s="64"/>
      <c r="H5" s="53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33"/>
      <c r="B7" s="33"/>
      <c r="C7" s="33"/>
      <c r="D7" s="33"/>
      <c r="E7" s="33"/>
      <c r="F7" s="33"/>
      <c r="G7" s="33"/>
    </row>
    <row r="8" spans="1:7" ht="12.75">
      <c r="A8" s="405" t="s">
        <v>249</v>
      </c>
      <c r="B8" s="405"/>
      <c r="C8" s="405"/>
      <c r="D8" s="405"/>
      <c r="E8" s="405"/>
      <c r="F8" s="405"/>
      <c r="G8" s="405"/>
    </row>
    <row r="9" spans="1:7" ht="12.75">
      <c r="A9" s="406" t="s">
        <v>250</v>
      </c>
      <c r="B9" s="406"/>
      <c r="C9" s="406"/>
      <c r="D9" s="406"/>
      <c r="E9" s="406"/>
      <c r="F9" s="406"/>
      <c r="G9" s="406"/>
    </row>
    <row r="10" spans="1:7" ht="12.75">
      <c r="A10" s="406" t="s">
        <v>284</v>
      </c>
      <c r="B10" s="406"/>
      <c r="C10" s="406"/>
      <c r="D10" s="406"/>
      <c r="E10" s="406"/>
      <c r="F10" s="406"/>
      <c r="G10" s="406"/>
    </row>
    <row r="11" spans="1:7" ht="15" customHeight="1" thickBot="1">
      <c r="A11" s="4"/>
      <c r="B11" s="4"/>
      <c r="C11" s="4"/>
      <c r="D11" s="4"/>
      <c r="E11" s="4"/>
      <c r="F11" s="4"/>
      <c r="G11" s="4"/>
    </row>
    <row r="12" spans="1:7" ht="12.75">
      <c r="A12" s="65"/>
      <c r="B12" s="65"/>
      <c r="C12" s="66"/>
      <c r="D12" s="67"/>
      <c r="E12" s="65" t="s">
        <v>2</v>
      </c>
      <c r="F12" s="65" t="s">
        <v>1</v>
      </c>
      <c r="G12" s="66" t="s">
        <v>3</v>
      </c>
    </row>
    <row r="13" spans="1:7" ht="12.75">
      <c r="A13" s="69" t="s">
        <v>4</v>
      </c>
      <c r="B13" s="69" t="s">
        <v>44</v>
      </c>
      <c r="C13" s="70" t="s">
        <v>6</v>
      </c>
      <c r="D13" s="71" t="s">
        <v>5</v>
      </c>
      <c r="E13" s="72">
        <v>2002</v>
      </c>
      <c r="F13" s="72" t="s">
        <v>45</v>
      </c>
      <c r="G13" s="359">
        <v>0.2534722222222222</v>
      </c>
    </row>
    <row r="14" spans="1:7" ht="13.5" thickBot="1">
      <c r="A14" s="74"/>
      <c r="B14" s="74"/>
      <c r="C14" s="75"/>
      <c r="D14" s="76"/>
      <c r="E14" s="77" t="s">
        <v>143</v>
      </c>
      <c r="F14" s="77" t="s">
        <v>46</v>
      </c>
      <c r="G14" s="360"/>
    </row>
    <row r="15" spans="1:7" ht="13.5" thickBot="1">
      <c r="A15" s="80" t="s">
        <v>7</v>
      </c>
      <c r="B15" s="81" t="s">
        <v>8</v>
      </c>
      <c r="C15" s="82" t="s">
        <v>9</v>
      </c>
      <c r="D15" s="81" t="s">
        <v>10</v>
      </c>
      <c r="E15" s="82" t="s">
        <v>11</v>
      </c>
      <c r="F15" s="82" t="s">
        <v>12</v>
      </c>
      <c r="G15" s="82" t="s">
        <v>13</v>
      </c>
    </row>
    <row r="16" spans="1:7" ht="18" customHeight="1" thickBot="1">
      <c r="A16" s="377"/>
      <c r="B16" s="378"/>
      <c r="C16" s="379"/>
      <c r="D16" s="378" t="s">
        <v>285</v>
      </c>
      <c r="E16" s="379"/>
      <c r="F16" s="379"/>
      <c r="G16" s="380"/>
    </row>
    <row r="17" spans="1:7" ht="14.25" customHeight="1">
      <c r="A17" s="164">
        <v>710</v>
      </c>
      <c r="B17" s="87"/>
      <c r="C17" s="86"/>
      <c r="D17" s="87" t="s">
        <v>197</v>
      </c>
      <c r="E17" s="88">
        <f>SUM(E18)</f>
        <v>1700</v>
      </c>
      <c r="F17" s="88">
        <f>SUM(F18)</f>
        <v>1700</v>
      </c>
      <c r="G17" s="89">
        <f>F17/E17</f>
        <v>1</v>
      </c>
    </row>
    <row r="18" spans="1:7" ht="12.75">
      <c r="A18" s="150"/>
      <c r="B18" s="128">
        <v>71035</v>
      </c>
      <c r="C18" s="151"/>
      <c r="D18" s="128" t="s">
        <v>75</v>
      </c>
      <c r="E18" s="103">
        <f>SUM(E19:E21)</f>
        <v>1700</v>
      </c>
      <c r="F18" s="103">
        <f>SUM(F19:F21)</f>
        <v>1700</v>
      </c>
      <c r="G18" s="186">
        <f>F18/E18</f>
        <v>1</v>
      </c>
    </row>
    <row r="19" spans="1:7" ht="12.75">
      <c r="A19" s="144"/>
      <c r="B19" s="115"/>
      <c r="C19" s="107">
        <v>202</v>
      </c>
      <c r="D19" s="108" t="s">
        <v>78</v>
      </c>
      <c r="E19" s="109"/>
      <c r="F19" s="108"/>
      <c r="G19" s="187"/>
    </row>
    <row r="20" spans="1:7" ht="12.75">
      <c r="A20" s="144"/>
      <c r="B20" s="115"/>
      <c r="C20" s="114"/>
      <c r="D20" s="115" t="s">
        <v>79</v>
      </c>
      <c r="E20" s="116"/>
      <c r="F20" s="115"/>
      <c r="G20" s="188"/>
    </row>
    <row r="21" spans="1:7" ht="12.75">
      <c r="A21" s="144"/>
      <c r="B21" s="115"/>
      <c r="C21" s="179"/>
      <c r="D21" s="120" t="s">
        <v>80</v>
      </c>
      <c r="E21" s="121">
        <v>1700</v>
      </c>
      <c r="F21" s="122">
        <v>1700</v>
      </c>
      <c r="G21" s="189">
        <f>F21/E21</f>
        <v>1</v>
      </c>
    </row>
    <row r="22" spans="1:7" ht="12" customHeight="1">
      <c r="A22" s="142">
        <v>750</v>
      </c>
      <c r="B22" s="139"/>
      <c r="C22" s="190"/>
      <c r="D22" s="139" t="s">
        <v>198</v>
      </c>
      <c r="E22" s="140">
        <f>SUM(E23+E27)</f>
        <v>207394</v>
      </c>
      <c r="F22" s="140">
        <f>SUM(F23+F27)</f>
        <v>207385</v>
      </c>
      <c r="G22" s="221">
        <f>F22/E22</f>
        <v>0.9999566043376376</v>
      </c>
    </row>
    <row r="23" spans="1:7" ht="12.75">
      <c r="A23" s="191"/>
      <c r="B23" s="128">
        <v>75011</v>
      </c>
      <c r="C23" s="192"/>
      <c r="D23" s="128" t="s">
        <v>81</v>
      </c>
      <c r="E23" s="193">
        <f>SUM(E26+E24)</f>
        <v>133894</v>
      </c>
      <c r="F23" s="193">
        <f>SUM(F26+F24)</f>
        <v>133894</v>
      </c>
      <c r="G23" s="97">
        <f>F23/E23</f>
        <v>1</v>
      </c>
    </row>
    <row r="24" spans="1:7" ht="12.75">
      <c r="A24" s="144"/>
      <c r="B24" s="115"/>
      <c r="C24" s="107">
        <v>201</v>
      </c>
      <c r="D24" s="108" t="s">
        <v>82</v>
      </c>
      <c r="E24" s="109"/>
      <c r="F24" s="108"/>
      <c r="G24" s="187"/>
    </row>
    <row r="25" spans="1:7" ht="12.75">
      <c r="A25" s="144"/>
      <c r="B25" s="115"/>
      <c r="C25" s="114"/>
      <c r="D25" s="115" t="s">
        <v>83</v>
      </c>
      <c r="E25" s="144"/>
      <c r="F25" s="115"/>
      <c r="G25" s="188"/>
    </row>
    <row r="26" spans="1:7" ht="12.75">
      <c r="A26" s="144"/>
      <c r="B26" s="115"/>
      <c r="C26" s="179"/>
      <c r="D26" s="120" t="s">
        <v>84</v>
      </c>
      <c r="E26" s="121">
        <v>133894</v>
      </c>
      <c r="F26" s="122">
        <v>133894</v>
      </c>
      <c r="G26" s="189">
        <f>F26/E26</f>
        <v>1</v>
      </c>
    </row>
    <row r="27" spans="1:7" ht="12.75">
      <c r="A27" s="191"/>
      <c r="B27" s="128">
        <v>75056</v>
      </c>
      <c r="C27" s="199"/>
      <c r="D27" s="94" t="s">
        <v>89</v>
      </c>
      <c r="E27" s="381">
        <v>73500</v>
      </c>
      <c r="F27" s="381">
        <f>SUM(F30)</f>
        <v>73491</v>
      </c>
      <c r="G27" s="97">
        <f>F27/E27</f>
        <v>0.9998775510204082</v>
      </c>
    </row>
    <row r="28" spans="1:7" ht="12.75">
      <c r="A28" s="144"/>
      <c r="B28" s="115"/>
      <c r="C28" s="200">
        <v>201</v>
      </c>
      <c r="D28" s="108" t="s">
        <v>82</v>
      </c>
      <c r="E28" s="108"/>
      <c r="F28" s="108"/>
      <c r="G28" s="146"/>
    </row>
    <row r="29" spans="1:7" ht="12.75">
      <c r="A29" s="144"/>
      <c r="B29" s="115"/>
      <c r="C29" s="145"/>
      <c r="D29" s="115" t="s">
        <v>83</v>
      </c>
      <c r="E29" s="115"/>
      <c r="F29" s="115"/>
      <c r="G29" s="175"/>
    </row>
    <row r="30" spans="1:7" ht="12.75">
      <c r="A30" s="144"/>
      <c r="B30" s="115"/>
      <c r="C30" s="145"/>
      <c r="D30" s="115" t="s">
        <v>84</v>
      </c>
      <c r="E30" s="147">
        <v>73500</v>
      </c>
      <c r="F30" s="147">
        <v>73491</v>
      </c>
      <c r="G30" s="231">
        <f>F30/E30</f>
        <v>0.9998775510204082</v>
      </c>
    </row>
    <row r="31" spans="1:7" ht="15.75" customHeight="1">
      <c r="A31" s="148">
        <v>751</v>
      </c>
      <c r="B31" s="276"/>
      <c r="C31" s="238"/>
      <c r="D31" s="160" t="s">
        <v>215</v>
      </c>
      <c r="E31" s="148"/>
      <c r="F31" s="148"/>
      <c r="G31" s="221"/>
    </row>
    <row r="32" spans="1:7" ht="12.75" customHeight="1">
      <c r="A32" s="86"/>
      <c r="B32" s="222"/>
      <c r="C32" s="86"/>
      <c r="D32" s="87" t="s">
        <v>216</v>
      </c>
      <c r="E32" s="88">
        <f>SUM(E33+E38)</f>
        <v>73337</v>
      </c>
      <c r="F32" s="88">
        <f>SUM(F33+F38)</f>
        <v>73337</v>
      </c>
      <c r="G32" s="89">
        <f>F32/E32</f>
        <v>1</v>
      </c>
    </row>
    <row r="33" spans="1:7" ht="12.75">
      <c r="A33" s="129"/>
      <c r="B33" s="223">
        <v>75101</v>
      </c>
      <c r="C33" s="93"/>
      <c r="D33" s="94" t="s">
        <v>90</v>
      </c>
      <c r="E33" s="381">
        <f>SUM(E36)</f>
        <v>3582</v>
      </c>
      <c r="F33" s="381">
        <f>SUM(F36)</f>
        <v>3582</v>
      </c>
      <c r="G33" s="171">
        <f>F33/E33</f>
        <v>1</v>
      </c>
    </row>
    <row r="34" spans="1:7" ht="12.75">
      <c r="A34" s="144"/>
      <c r="B34" s="111"/>
      <c r="C34" s="111">
        <v>201</v>
      </c>
      <c r="D34" s="154" t="s">
        <v>82</v>
      </c>
      <c r="E34" s="108"/>
      <c r="F34" s="108"/>
      <c r="G34" s="146"/>
    </row>
    <row r="35" spans="1:7" ht="12.75">
      <c r="A35" s="144"/>
      <c r="B35" s="118"/>
      <c r="C35" s="118"/>
      <c r="D35" s="64" t="s">
        <v>83</v>
      </c>
      <c r="E35" s="147"/>
      <c r="F35" s="115"/>
      <c r="G35" s="188"/>
    </row>
    <row r="36" spans="1:7" ht="12.75">
      <c r="A36" s="144"/>
      <c r="B36" s="118"/>
      <c r="C36" s="118"/>
      <c r="D36" s="64" t="s">
        <v>84</v>
      </c>
      <c r="E36" s="147">
        <v>3582</v>
      </c>
      <c r="F36" s="147">
        <v>3582</v>
      </c>
      <c r="G36" s="117">
        <f>F36/E36</f>
        <v>1</v>
      </c>
    </row>
    <row r="37" spans="1:7" ht="12.75">
      <c r="A37" s="156"/>
      <c r="B37" s="93">
        <v>75109</v>
      </c>
      <c r="C37" s="96"/>
      <c r="D37" s="224" t="s">
        <v>169</v>
      </c>
      <c r="E37" s="225"/>
      <c r="F37" s="225"/>
      <c r="G37" s="97"/>
    </row>
    <row r="38" spans="1:7" ht="13.5" customHeight="1">
      <c r="A38" s="144"/>
      <c r="B38" s="169"/>
      <c r="C38" s="172"/>
      <c r="D38" s="382" t="s">
        <v>170</v>
      </c>
      <c r="E38" s="381">
        <f>SUM(E39:E40)</f>
        <v>69755</v>
      </c>
      <c r="F38" s="381">
        <f>SUM(F39:F40)</f>
        <v>69755</v>
      </c>
      <c r="G38" s="171">
        <f>F38/E38</f>
        <v>1</v>
      </c>
    </row>
    <row r="39" spans="1:7" ht="12.75">
      <c r="A39" s="108"/>
      <c r="B39" s="330"/>
      <c r="C39" s="209">
        <v>201</v>
      </c>
      <c r="D39" s="285" t="s">
        <v>82</v>
      </c>
      <c r="E39" s="161"/>
      <c r="F39" s="161"/>
      <c r="G39" s="210"/>
    </row>
    <row r="40" spans="1:7" ht="12.75">
      <c r="A40" s="120"/>
      <c r="B40" s="166"/>
      <c r="C40" s="214"/>
      <c r="D40" s="232" t="s">
        <v>318</v>
      </c>
      <c r="E40" s="215">
        <v>69755</v>
      </c>
      <c r="F40" s="215">
        <v>69755</v>
      </c>
      <c r="G40" s="123">
        <f>F40/E40</f>
        <v>1</v>
      </c>
    </row>
    <row r="41" spans="1:7" ht="15" customHeight="1">
      <c r="A41" s="142">
        <v>752</v>
      </c>
      <c r="B41" s="139"/>
      <c r="C41" s="150"/>
      <c r="D41" s="142" t="s">
        <v>199</v>
      </c>
      <c r="E41" s="142">
        <f>SUM(E42)</f>
        <v>375</v>
      </c>
      <c r="F41" s="142">
        <f>SUM(F43:F45)</f>
        <v>375</v>
      </c>
      <c r="G41" s="141">
        <f>F41/E41</f>
        <v>1</v>
      </c>
    </row>
    <row r="42" spans="1:7" ht="12.75">
      <c r="A42" s="150"/>
      <c r="B42" s="233">
        <v>75212</v>
      </c>
      <c r="C42" s="151"/>
      <c r="D42" s="128" t="s">
        <v>91</v>
      </c>
      <c r="E42" s="151">
        <f>SUM(E43:E45)</f>
        <v>375</v>
      </c>
      <c r="F42" s="151">
        <f>SUM(F43:F45)</f>
        <v>375</v>
      </c>
      <c r="G42" s="186">
        <f>F42/E42</f>
        <v>1</v>
      </c>
    </row>
    <row r="43" spans="1:7" ht="12.75">
      <c r="A43" s="144"/>
      <c r="B43" s="64"/>
      <c r="C43" s="144">
        <v>201</v>
      </c>
      <c r="D43" s="115" t="s">
        <v>82</v>
      </c>
      <c r="E43" s="144"/>
      <c r="F43" s="115"/>
      <c r="G43" s="146"/>
    </row>
    <row r="44" spans="1:7" ht="12.75">
      <c r="A44" s="144"/>
      <c r="B44" s="64"/>
      <c r="C44" s="144"/>
      <c r="D44" s="115" t="s">
        <v>83</v>
      </c>
      <c r="E44" s="144"/>
      <c r="F44" s="115"/>
      <c r="G44" s="175"/>
    </row>
    <row r="45" spans="1:7" ht="13.5" thickBot="1">
      <c r="A45" s="234"/>
      <c r="B45" s="76"/>
      <c r="C45" s="234"/>
      <c r="D45" s="235" t="s">
        <v>84</v>
      </c>
      <c r="E45" s="234">
        <v>375</v>
      </c>
      <c r="F45" s="235">
        <v>375</v>
      </c>
      <c r="G45" s="236">
        <f>F45/E45</f>
        <v>1</v>
      </c>
    </row>
    <row r="46" spans="1:7" ht="13.5" customHeight="1">
      <c r="A46" s="148">
        <v>754</v>
      </c>
      <c r="B46" s="160"/>
      <c r="C46" s="238"/>
      <c r="D46" s="160" t="s">
        <v>200</v>
      </c>
      <c r="E46" s="148"/>
      <c r="F46" s="160"/>
      <c r="G46" s="221"/>
    </row>
    <row r="47" spans="1:7" ht="14.25" customHeight="1">
      <c r="A47" s="86"/>
      <c r="B47" s="166"/>
      <c r="C47" s="86"/>
      <c r="D47" s="87" t="s">
        <v>201</v>
      </c>
      <c r="E47" s="164">
        <f>SUM(E48)</f>
        <v>325</v>
      </c>
      <c r="F47" s="164">
        <f>SUM(F48)</f>
        <v>325</v>
      </c>
      <c r="G47" s="89">
        <f>F47/E47</f>
        <v>1</v>
      </c>
    </row>
    <row r="48" spans="1:7" ht="12.75">
      <c r="A48" s="191"/>
      <c r="B48" s="128">
        <v>75414</v>
      </c>
      <c r="C48" s="151"/>
      <c r="D48" s="128" t="s">
        <v>92</v>
      </c>
      <c r="E48" s="151">
        <f>SUM(E49:E51)</f>
        <v>325</v>
      </c>
      <c r="F48" s="151">
        <f>SUM(F49:F51)</f>
        <v>325</v>
      </c>
      <c r="G48" s="104">
        <f>F48/E48</f>
        <v>1</v>
      </c>
    </row>
    <row r="49" spans="1:7" ht="12.75">
      <c r="A49" s="156"/>
      <c r="B49" s="156"/>
      <c r="C49" s="156">
        <v>201</v>
      </c>
      <c r="D49" s="156" t="s">
        <v>82</v>
      </c>
      <c r="E49" s="156"/>
      <c r="F49" s="108"/>
      <c r="G49" s="146"/>
    </row>
    <row r="50" spans="1:7" ht="12.75">
      <c r="A50" s="144"/>
      <c r="B50" s="144"/>
      <c r="C50" s="114"/>
      <c r="D50" s="144" t="s">
        <v>83</v>
      </c>
      <c r="E50" s="144"/>
      <c r="F50" s="115"/>
      <c r="G50" s="188"/>
    </row>
    <row r="51" spans="1:7" ht="12.75">
      <c r="A51" s="183"/>
      <c r="B51" s="183"/>
      <c r="C51" s="183"/>
      <c r="D51" s="183" t="s">
        <v>84</v>
      </c>
      <c r="E51" s="183">
        <v>325</v>
      </c>
      <c r="F51" s="120">
        <v>325</v>
      </c>
      <c r="G51" s="123">
        <f>F51/E51</f>
        <v>1</v>
      </c>
    </row>
    <row r="52" spans="1:7" ht="12.75">
      <c r="A52" s="142">
        <v>801</v>
      </c>
      <c r="B52" s="219"/>
      <c r="C52" s="218"/>
      <c r="D52" s="160" t="s">
        <v>206</v>
      </c>
      <c r="E52" s="364">
        <f>SUM(E53)</f>
        <v>5025</v>
      </c>
      <c r="F52" s="364">
        <f>SUM(F53)</f>
        <v>4682</v>
      </c>
      <c r="G52" s="89">
        <f>F52/E52</f>
        <v>0.9317412935323383</v>
      </c>
    </row>
    <row r="53" spans="1:7" ht="12.75">
      <c r="A53" s="191"/>
      <c r="B53" s="128">
        <v>80101</v>
      </c>
      <c r="C53" s="151"/>
      <c r="D53" s="279" t="s">
        <v>133</v>
      </c>
      <c r="E53" s="193">
        <f>SUM(E56)</f>
        <v>5025</v>
      </c>
      <c r="F53" s="193">
        <f>SUM(F56)</f>
        <v>4682</v>
      </c>
      <c r="G53" s="186">
        <f>F53/E53</f>
        <v>0.9317412935323383</v>
      </c>
    </row>
    <row r="54" spans="1:7" ht="12.75">
      <c r="A54" s="144"/>
      <c r="B54" s="115"/>
      <c r="C54" s="107">
        <v>201</v>
      </c>
      <c r="D54" s="154" t="s">
        <v>82</v>
      </c>
      <c r="E54" s="108"/>
      <c r="F54" s="108"/>
      <c r="G54" s="187"/>
    </row>
    <row r="55" spans="1:7" ht="12.75">
      <c r="A55" s="144"/>
      <c r="B55" s="115"/>
      <c r="C55" s="114"/>
      <c r="D55" s="64" t="s">
        <v>83</v>
      </c>
      <c r="E55" s="115"/>
      <c r="F55" s="115"/>
      <c r="G55" s="188"/>
    </row>
    <row r="56" spans="1:7" ht="12.75">
      <c r="A56" s="144"/>
      <c r="B56" s="115"/>
      <c r="C56" s="114"/>
      <c r="D56" s="290" t="s">
        <v>84</v>
      </c>
      <c r="E56" s="147">
        <v>5025</v>
      </c>
      <c r="F56" s="147">
        <v>4682</v>
      </c>
      <c r="G56" s="117">
        <f>F56/E56</f>
        <v>0.9317412935323383</v>
      </c>
    </row>
    <row r="57" spans="1:7" ht="12.75">
      <c r="A57" s="142">
        <v>853</v>
      </c>
      <c r="B57" s="369"/>
      <c r="C57" s="191"/>
      <c r="D57" s="296" t="s">
        <v>207</v>
      </c>
      <c r="E57" s="366">
        <f>SUM(E61+E66+E71+E75+E80+E85+E89)</f>
        <v>1973630</v>
      </c>
      <c r="F57" s="366">
        <f>SUM(F61+F66+F71+F75+F80+F85+F89)</f>
        <v>1972545</v>
      </c>
      <c r="G57" s="89">
        <f>F57/E57</f>
        <v>0.9994502515669097</v>
      </c>
    </row>
    <row r="58" spans="1:7" ht="12.75">
      <c r="A58" s="148"/>
      <c r="B58" s="93">
        <v>85313</v>
      </c>
      <c r="C58" s="223"/>
      <c r="D58" s="297" t="s">
        <v>180</v>
      </c>
      <c r="E58" s="223"/>
      <c r="F58" s="93"/>
      <c r="G58" s="298"/>
    </row>
    <row r="59" spans="1:7" ht="12.75">
      <c r="A59" s="220"/>
      <c r="B59" s="169"/>
      <c r="C59" s="299"/>
      <c r="D59" s="300" t="s">
        <v>181</v>
      </c>
      <c r="E59" s="299"/>
      <c r="F59" s="169"/>
      <c r="G59" s="301"/>
    </row>
    <row r="60" spans="1:7" ht="12.75">
      <c r="A60" s="220"/>
      <c r="B60" s="169"/>
      <c r="C60" s="299"/>
      <c r="D60" s="300" t="s">
        <v>182</v>
      </c>
      <c r="E60" s="299"/>
      <c r="F60" s="169"/>
      <c r="G60" s="301"/>
    </row>
    <row r="61" spans="1:7" ht="12.75">
      <c r="A61" s="164"/>
      <c r="B61" s="101"/>
      <c r="C61" s="302"/>
      <c r="D61" s="303" t="s">
        <v>183</v>
      </c>
      <c r="E61" s="304">
        <f>SUM(E64)</f>
        <v>52000</v>
      </c>
      <c r="F61" s="103">
        <f>SUM(F64)</f>
        <v>51012</v>
      </c>
      <c r="G61" s="104">
        <f>F61/E61</f>
        <v>0.981</v>
      </c>
    </row>
    <row r="62" spans="1:7" ht="12.75">
      <c r="A62" s="148"/>
      <c r="B62" s="218"/>
      <c r="C62" s="209">
        <v>201</v>
      </c>
      <c r="D62" s="196" t="s">
        <v>82</v>
      </c>
      <c r="E62" s="163"/>
      <c r="F62" s="163"/>
      <c r="G62" s="305"/>
    </row>
    <row r="63" spans="1:7" ht="12.75">
      <c r="A63" s="220"/>
      <c r="B63" s="218"/>
      <c r="C63" s="243"/>
      <c r="D63" s="291" t="s">
        <v>83</v>
      </c>
      <c r="E63" s="106"/>
      <c r="F63" s="106"/>
      <c r="G63" s="306"/>
    </row>
    <row r="64" spans="1:7" ht="12.75">
      <c r="A64" s="164"/>
      <c r="B64" s="218"/>
      <c r="C64" s="166"/>
      <c r="D64" s="292" t="s">
        <v>84</v>
      </c>
      <c r="E64" s="134">
        <v>52000</v>
      </c>
      <c r="F64" s="134">
        <v>51012</v>
      </c>
      <c r="G64" s="231">
        <f>F64/E64</f>
        <v>0.981</v>
      </c>
    </row>
    <row r="65" spans="1:7" ht="12.75">
      <c r="A65" s="156"/>
      <c r="B65" s="93">
        <v>85314</v>
      </c>
      <c r="C65" s="93"/>
      <c r="D65" s="282" t="s">
        <v>146</v>
      </c>
      <c r="E65" s="94"/>
      <c r="F65" s="170"/>
      <c r="G65" s="93"/>
    </row>
    <row r="66" spans="1:7" ht="12.75">
      <c r="A66" s="183"/>
      <c r="B66" s="101"/>
      <c r="C66" s="271"/>
      <c r="D66" s="307" t="s">
        <v>147</v>
      </c>
      <c r="E66" s="173">
        <f>SUM(E69)</f>
        <v>1438000</v>
      </c>
      <c r="F66" s="173">
        <f>SUM(F69)</f>
        <v>1438000</v>
      </c>
      <c r="G66" s="171">
        <f>F66/E66</f>
        <v>1</v>
      </c>
    </row>
    <row r="67" spans="1:7" ht="12.75">
      <c r="A67" s="156"/>
      <c r="B67" s="115"/>
      <c r="C67" s="107">
        <v>201</v>
      </c>
      <c r="D67" s="196" t="s">
        <v>82</v>
      </c>
      <c r="E67" s="108"/>
      <c r="F67" s="108"/>
      <c r="G67" s="187"/>
    </row>
    <row r="68" spans="1:7" ht="12.75">
      <c r="A68" s="144"/>
      <c r="B68" s="115"/>
      <c r="C68" s="144"/>
      <c r="D68" s="291" t="s">
        <v>83</v>
      </c>
      <c r="E68" s="115"/>
      <c r="F68" s="115"/>
      <c r="G68" s="144"/>
    </row>
    <row r="69" spans="1:7" ht="12.75">
      <c r="A69" s="183"/>
      <c r="B69" s="115"/>
      <c r="C69" s="183"/>
      <c r="D69" s="292" t="s">
        <v>84</v>
      </c>
      <c r="E69" s="122">
        <v>1438000</v>
      </c>
      <c r="F69" s="122">
        <v>1438000</v>
      </c>
      <c r="G69" s="123">
        <f>F69/E69</f>
        <v>1</v>
      </c>
    </row>
    <row r="70" spans="1:7" ht="12.75">
      <c r="A70" s="156"/>
      <c r="B70" s="93">
        <v>85316</v>
      </c>
      <c r="C70" s="93"/>
      <c r="D70" s="297" t="s">
        <v>149</v>
      </c>
      <c r="E70" s="93"/>
      <c r="F70" s="93"/>
      <c r="G70" s="169"/>
    </row>
    <row r="71" spans="1:7" ht="12.75">
      <c r="A71" s="183"/>
      <c r="B71" s="101"/>
      <c r="C71" s="169"/>
      <c r="D71" s="300" t="s">
        <v>150</v>
      </c>
      <c r="E71" s="152">
        <f>SUM(E74)</f>
        <v>94200</v>
      </c>
      <c r="F71" s="152">
        <f>SUM(F74)</f>
        <v>94103</v>
      </c>
      <c r="G71" s="104">
        <f>F71/E71</f>
        <v>0.9989702760084925</v>
      </c>
    </row>
    <row r="72" spans="1:7" ht="12.75">
      <c r="A72" s="144"/>
      <c r="B72" s="115"/>
      <c r="C72" s="108">
        <v>201</v>
      </c>
      <c r="D72" s="196" t="s">
        <v>82</v>
      </c>
      <c r="E72" s="108"/>
      <c r="F72" s="156"/>
      <c r="G72" s="156"/>
    </row>
    <row r="73" spans="1:7" ht="12.75">
      <c r="A73" s="144"/>
      <c r="B73" s="115"/>
      <c r="C73" s="115"/>
      <c r="D73" s="291" t="s">
        <v>83</v>
      </c>
      <c r="E73" s="115"/>
      <c r="F73" s="144"/>
      <c r="G73" s="144"/>
    </row>
    <row r="74" spans="1:7" ht="12.75">
      <c r="A74" s="183"/>
      <c r="B74" s="120"/>
      <c r="C74" s="120"/>
      <c r="D74" s="292" t="s">
        <v>84</v>
      </c>
      <c r="E74" s="122">
        <v>94200</v>
      </c>
      <c r="F74" s="121">
        <v>94103</v>
      </c>
      <c r="G74" s="123">
        <f>F74/E74</f>
        <v>0.9989702760084925</v>
      </c>
    </row>
    <row r="75" spans="1:7" ht="12.75">
      <c r="A75" s="191"/>
      <c r="B75" s="128">
        <v>85319</v>
      </c>
      <c r="C75" s="128"/>
      <c r="D75" s="279" t="s">
        <v>151</v>
      </c>
      <c r="E75" s="201">
        <f>SUM(E76:E78)</f>
        <v>282000</v>
      </c>
      <c r="F75" s="201">
        <f>SUM(F76:F78)</f>
        <v>282000</v>
      </c>
      <c r="G75" s="104">
        <f>F75/E75</f>
        <v>1</v>
      </c>
    </row>
    <row r="76" spans="1:7" ht="12.75">
      <c r="A76" s="156"/>
      <c r="B76" s="115"/>
      <c r="C76" s="156">
        <v>201</v>
      </c>
      <c r="D76" s="293" t="s">
        <v>82</v>
      </c>
      <c r="E76" s="181"/>
      <c r="F76" s="108"/>
      <c r="G76" s="110"/>
    </row>
    <row r="77" spans="1:7" ht="12.75">
      <c r="A77" s="144"/>
      <c r="B77" s="115"/>
      <c r="C77" s="144"/>
      <c r="D77" s="294" t="s">
        <v>83</v>
      </c>
      <c r="E77" s="147"/>
      <c r="F77" s="115"/>
      <c r="G77" s="117"/>
    </row>
    <row r="78" spans="1:7" ht="12.75">
      <c r="A78" s="183"/>
      <c r="B78" s="115"/>
      <c r="C78" s="179"/>
      <c r="D78" s="310" t="s">
        <v>84</v>
      </c>
      <c r="E78" s="122">
        <v>282000</v>
      </c>
      <c r="F78" s="122">
        <v>282000</v>
      </c>
      <c r="G78" s="123">
        <f>F78/E78</f>
        <v>1</v>
      </c>
    </row>
    <row r="79" spans="1:7" ht="12.75">
      <c r="A79" s="156"/>
      <c r="B79" s="93">
        <v>85328</v>
      </c>
      <c r="C79" s="248"/>
      <c r="D79" s="297" t="s">
        <v>153</v>
      </c>
      <c r="E79" s="93"/>
      <c r="F79" s="93"/>
      <c r="G79" s="97"/>
    </row>
    <row r="80" spans="1:7" ht="12.75">
      <c r="A80" s="183"/>
      <c r="B80" s="101"/>
      <c r="C80" s="250"/>
      <c r="D80" s="303" t="s">
        <v>154</v>
      </c>
      <c r="E80" s="103">
        <f>SUM(E81:E83)</f>
        <v>15100</v>
      </c>
      <c r="F80" s="103">
        <f>SUM(F81:F83)</f>
        <v>15100</v>
      </c>
      <c r="G80" s="104">
        <f>F80/E80</f>
        <v>1</v>
      </c>
    </row>
    <row r="81" spans="1:7" ht="12.75">
      <c r="A81" s="156"/>
      <c r="B81" s="106"/>
      <c r="C81" s="312">
        <v>201</v>
      </c>
      <c r="D81" s="285" t="s">
        <v>82</v>
      </c>
      <c r="E81" s="209"/>
      <c r="F81" s="163"/>
      <c r="G81" s="205"/>
    </row>
    <row r="82" spans="1:7" ht="12.75">
      <c r="A82" s="144"/>
      <c r="B82" s="106"/>
      <c r="C82" s="314"/>
      <c r="D82" s="229" t="s">
        <v>83</v>
      </c>
      <c r="E82" s="204"/>
      <c r="F82" s="106"/>
      <c r="G82" s="339"/>
    </row>
    <row r="83" spans="1:7" ht="12.75">
      <c r="A83" s="144"/>
      <c r="B83" s="106"/>
      <c r="C83" s="314"/>
      <c r="D83" s="229" t="s">
        <v>84</v>
      </c>
      <c r="E83" s="158">
        <v>15100</v>
      </c>
      <c r="F83" s="230">
        <v>15100</v>
      </c>
      <c r="G83" s="117">
        <f>F83/E83</f>
        <v>1</v>
      </c>
    </row>
    <row r="84" spans="1:7" ht="12.75">
      <c r="A84" s="156"/>
      <c r="B84" s="93">
        <v>85378</v>
      </c>
      <c r="C84" s="199"/>
      <c r="D84" s="297" t="s">
        <v>155</v>
      </c>
      <c r="E84" s="95"/>
      <c r="F84" s="95"/>
      <c r="G84" s="97"/>
    </row>
    <row r="85" spans="1:7" ht="12.75">
      <c r="A85" s="144"/>
      <c r="B85" s="101"/>
      <c r="C85" s="271"/>
      <c r="D85" s="303" t="s">
        <v>156</v>
      </c>
      <c r="E85" s="103">
        <f>SUM(E88)</f>
        <v>86300</v>
      </c>
      <c r="F85" s="103">
        <f>SUM(F88)</f>
        <v>86300</v>
      </c>
      <c r="G85" s="104">
        <f>F85/E85</f>
        <v>1</v>
      </c>
    </row>
    <row r="86" spans="1:7" ht="12.75">
      <c r="A86" s="156"/>
      <c r="B86" s="211"/>
      <c r="C86" s="91">
        <v>201</v>
      </c>
      <c r="D86" s="370" t="s">
        <v>82</v>
      </c>
      <c r="E86" s="267"/>
      <c r="F86" s="267"/>
      <c r="G86" s="110"/>
    </row>
    <row r="87" spans="1:7" ht="12.75">
      <c r="A87" s="144"/>
      <c r="B87" s="206"/>
      <c r="C87" s="112"/>
      <c r="D87" s="371" t="s">
        <v>83</v>
      </c>
      <c r="E87" s="230"/>
      <c r="F87" s="230"/>
      <c r="G87" s="117"/>
    </row>
    <row r="88" spans="1:7" ht="12.75">
      <c r="A88" s="183"/>
      <c r="B88" s="216"/>
      <c r="C88" s="99"/>
      <c r="D88" s="367" t="s">
        <v>84</v>
      </c>
      <c r="E88" s="134">
        <v>86300</v>
      </c>
      <c r="F88" s="134">
        <v>86300</v>
      </c>
      <c r="G88" s="123">
        <f>F88/E88</f>
        <v>1</v>
      </c>
    </row>
    <row r="89" spans="1:7" ht="12.75">
      <c r="A89" s="183"/>
      <c r="B89" s="128">
        <v>85395</v>
      </c>
      <c r="C89" s="128"/>
      <c r="D89" s="279" t="s">
        <v>77</v>
      </c>
      <c r="E89" s="193">
        <v>6030</v>
      </c>
      <c r="F89" s="193">
        <v>6030</v>
      </c>
      <c r="G89" s="104">
        <f>F89/E89</f>
        <v>1</v>
      </c>
    </row>
    <row r="90" spans="1:7" ht="12.75">
      <c r="A90" s="156"/>
      <c r="B90" s="204"/>
      <c r="C90" s="209">
        <v>201</v>
      </c>
      <c r="D90" s="321" t="s">
        <v>185</v>
      </c>
      <c r="E90" s="209"/>
      <c r="F90" s="163"/>
      <c r="G90" s="205"/>
    </row>
    <row r="91" spans="1:7" ht="12.75">
      <c r="A91" s="144"/>
      <c r="B91" s="204"/>
      <c r="C91" s="204"/>
      <c r="D91" s="229" t="s">
        <v>83</v>
      </c>
      <c r="E91" s="204"/>
      <c r="F91" s="106"/>
      <c r="G91" s="339"/>
    </row>
    <row r="92" spans="1:7" ht="12.75">
      <c r="A92" s="183"/>
      <c r="B92" s="204"/>
      <c r="C92" s="214"/>
      <c r="D92" s="232" t="s">
        <v>84</v>
      </c>
      <c r="E92" s="215">
        <v>6030</v>
      </c>
      <c r="F92" s="134">
        <v>6030</v>
      </c>
      <c r="G92" s="123">
        <f>F92/E92</f>
        <v>1</v>
      </c>
    </row>
    <row r="93" spans="1:7" ht="12.75">
      <c r="A93" s="148">
        <v>900</v>
      </c>
      <c r="B93" s="160"/>
      <c r="C93" s="238"/>
      <c r="D93" s="296" t="s">
        <v>210</v>
      </c>
      <c r="E93" s="148"/>
      <c r="F93" s="148"/>
      <c r="G93" s="221"/>
    </row>
    <row r="94" spans="1:7" ht="12.75">
      <c r="A94" s="86"/>
      <c r="B94" s="243"/>
      <c r="C94" s="86"/>
      <c r="D94" s="331" t="s">
        <v>211</v>
      </c>
      <c r="E94" s="88">
        <f>SUM(E95)</f>
        <v>144500</v>
      </c>
      <c r="F94" s="88">
        <f>SUM(F95)</f>
        <v>144464</v>
      </c>
      <c r="G94" s="89">
        <f>F94/E94</f>
        <v>0.9997508650519031</v>
      </c>
    </row>
    <row r="95" spans="1:7" ht="12.75">
      <c r="A95" s="191"/>
      <c r="B95" s="151">
        <v>90015</v>
      </c>
      <c r="C95" s="278"/>
      <c r="D95" s="279" t="s">
        <v>189</v>
      </c>
      <c r="E95" s="193">
        <f>SUM(E98)</f>
        <v>144500</v>
      </c>
      <c r="F95" s="193">
        <f>SUM(F98)</f>
        <v>144464</v>
      </c>
      <c r="G95" s="186">
        <f>F95/E95</f>
        <v>0.9997508650519031</v>
      </c>
    </row>
    <row r="96" spans="1:7" ht="12.75">
      <c r="A96" s="115"/>
      <c r="B96" s="243"/>
      <c r="C96" s="106">
        <v>201</v>
      </c>
      <c r="D96" s="332" t="s">
        <v>185</v>
      </c>
      <c r="E96" s="204"/>
      <c r="F96" s="204"/>
      <c r="G96" s="163"/>
    </row>
    <row r="97" spans="1:7" ht="12.75">
      <c r="A97" s="115"/>
      <c r="B97" s="204"/>
      <c r="C97" s="106"/>
      <c r="D97" s="333" t="s">
        <v>83</v>
      </c>
      <c r="E97" s="204"/>
      <c r="F97" s="204"/>
      <c r="G97" s="106"/>
    </row>
    <row r="98" spans="1:7" ht="13.5" thickBot="1">
      <c r="A98" s="115"/>
      <c r="B98" s="204"/>
      <c r="C98" s="106"/>
      <c r="D98" s="334" t="s">
        <v>84</v>
      </c>
      <c r="E98" s="215">
        <v>144500</v>
      </c>
      <c r="F98" s="215">
        <v>144464</v>
      </c>
      <c r="G98" s="231">
        <f>F98/E98</f>
        <v>0.9997508650519031</v>
      </c>
    </row>
    <row r="99" spans="1:7" ht="12.75">
      <c r="A99" s="340"/>
      <c r="B99" s="341"/>
      <c r="C99" s="342"/>
      <c r="D99" s="374"/>
      <c r="E99" s="383"/>
      <c r="F99" s="383"/>
      <c r="G99" s="345"/>
    </row>
    <row r="100" spans="1:7" ht="12.75">
      <c r="A100" s="347"/>
      <c r="B100" s="64"/>
      <c r="C100" s="113"/>
      <c r="D100" s="375" t="s">
        <v>190</v>
      </c>
      <c r="E100" s="384">
        <f>SUM(E17+E22+E32+E41+E47+E52+E57+E94)</f>
        <v>2406286</v>
      </c>
      <c r="F100" s="384">
        <f>SUM(F17+F22+F32+F41+F47+F52+F57+F94)</f>
        <v>2404813</v>
      </c>
      <c r="G100" s="350">
        <f>F100/E100</f>
        <v>0.9993878533141946</v>
      </c>
    </row>
    <row r="101" spans="1:7" ht="12" customHeight="1" thickBot="1">
      <c r="A101" s="352"/>
      <c r="B101" s="76"/>
      <c r="C101" s="353"/>
      <c r="D101" s="376"/>
      <c r="E101" s="385"/>
      <c r="F101" s="385"/>
      <c r="G101" s="356"/>
    </row>
    <row r="102" spans="1:7" ht="17.25" customHeight="1">
      <c r="A102" s="64"/>
      <c r="B102" s="386"/>
      <c r="C102" s="386"/>
      <c r="D102" s="386" t="s">
        <v>276</v>
      </c>
      <c r="E102" s="386"/>
      <c r="F102" s="386"/>
      <c r="G102" s="386"/>
    </row>
    <row r="103" spans="1:7" ht="17.25" customHeight="1">
      <c r="A103" s="142">
        <v>710</v>
      </c>
      <c r="B103" s="387"/>
      <c r="C103" s="387"/>
      <c r="D103" s="388" t="s">
        <v>316</v>
      </c>
      <c r="E103" s="389">
        <f>SUM(E104)</f>
        <v>1700</v>
      </c>
      <c r="F103" s="389">
        <f>SUM(F104)</f>
        <v>1700</v>
      </c>
      <c r="G103" s="141">
        <f aca="true" t="shared" si="0" ref="G103:G113">F103/E103</f>
        <v>1</v>
      </c>
    </row>
    <row r="104" spans="1:7" ht="15" customHeight="1">
      <c r="A104" s="128"/>
      <c r="B104" s="127">
        <v>71035</v>
      </c>
      <c r="C104" s="390"/>
      <c r="D104" s="391" t="s">
        <v>75</v>
      </c>
      <c r="E104" s="392">
        <f>SUM(E105)</f>
        <v>1700</v>
      </c>
      <c r="F104" s="392">
        <f>SUM(F105)</f>
        <v>1700</v>
      </c>
      <c r="G104" s="186">
        <f t="shared" si="0"/>
        <v>1</v>
      </c>
    </row>
    <row r="105" spans="1:7" ht="14.25" customHeight="1">
      <c r="A105" s="133"/>
      <c r="B105" s="132"/>
      <c r="C105" s="393">
        <v>4300</v>
      </c>
      <c r="D105" s="394" t="s">
        <v>297</v>
      </c>
      <c r="E105" s="395">
        <v>1700</v>
      </c>
      <c r="F105" s="395">
        <v>1700</v>
      </c>
      <c r="G105" s="263">
        <f t="shared" si="0"/>
        <v>1</v>
      </c>
    </row>
    <row r="106" spans="1:7" ht="15.75" customHeight="1">
      <c r="A106" s="139">
        <v>750</v>
      </c>
      <c r="B106" s="139"/>
      <c r="C106" s="142"/>
      <c r="D106" s="139" t="s">
        <v>198</v>
      </c>
      <c r="E106" s="140">
        <f>SUM(E107+E111)</f>
        <v>207394</v>
      </c>
      <c r="F106" s="140">
        <f>SUM(F107+F111)</f>
        <v>207385</v>
      </c>
      <c r="G106" s="141">
        <f t="shared" si="0"/>
        <v>0.9999566043376376</v>
      </c>
    </row>
    <row r="107" spans="1:7" ht="12.75">
      <c r="A107" s="156"/>
      <c r="B107" s="94">
        <v>75011</v>
      </c>
      <c r="C107" s="151"/>
      <c r="D107" s="128" t="s">
        <v>81</v>
      </c>
      <c r="E107" s="103">
        <f>SUM(E108:E110)</f>
        <v>133894</v>
      </c>
      <c r="F107" s="103">
        <f>SUM(F108:F110)</f>
        <v>133894</v>
      </c>
      <c r="G107" s="104">
        <f t="shared" si="0"/>
        <v>1</v>
      </c>
    </row>
    <row r="108" spans="1:7" ht="12.75">
      <c r="A108" s="156"/>
      <c r="B108" s="111"/>
      <c r="C108" s="328">
        <v>4010</v>
      </c>
      <c r="D108" s="177" t="s">
        <v>293</v>
      </c>
      <c r="E108" s="178">
        <v>110400</v>
      </c>
      <c r="F108" s="396">
        <v>110400</v>
      </c>
      <c r="G108" s="189">
        <f t="shared" si="0"/>
        <v>1</v>
      </c>
    </row>
    <row r="109" spans="1:7" ht="12.75">
      <c r="A109" s="144"/>
      <c r="B109" s="118"/>
      <c r="C109" s="328">
        <v>4110</v>
      </c>
      <c r="D109" s="177" t="s">
        <v>289</v>
      </c>
      <c r="E109" s="178">
        <v>20800</v>
      </c>
      <c r="F109" s="396">
        <v>20800</v>
      </c>
      <c r="G109" s="189">
        <f t="shared" si="0"/>
        <v>1</v>
      </c>
    </row>
    <row r="110" spans="1:7" ht="12.75">
      <c r="A110" s="183"/>
      <c r="B110" s="124"/>
      <c r="C110" s="328">
        <v>4120</v>
      </c>
      <c r="D110" s="177" t="s">
        <v>294</v>
      </c>
      <c r="E110" s="178">
        <v>2694</v>
      </c>
      <c r="F110" s="396">
        <v>2694</v>
      </c>
      <c r="G110" s="189">
        <f t="shared" si="0"/>
        <v>1</v>
      </c>
    </row>
    <row r="111" spans="1:7" ht="12.75">
      <c r="A111" s="397"/>
      <c r="B111" s="170">
        <v>75056</v>
      </c>
      <c r="C111" s="398"/>
      <c r="D111" s="128" t="s">
        <v>89</v>
      </c>
      <c r="E111" s="193">
        <f>SUM(E112:E113)</f>
        <v>73500</v>
      </c>
      <c r="F111" s="193">
        <f>SUM(F112:F113)</f>
        <v>73491</v>
      </c>
      <c r="G111" s="104">
        <f t="shared" si="0"/>
        <v>0.9998775510204082</v>
      </c>
    </row>
    <row r="112" spans="1:7" ht="12.75">
      <c r="A112" s="163"/>
      <c r="B112" s="211"/>
      <c r="C112" s="258">
        <v>3030</v>
      </c>
      <c r="D112" s="214" t="s">
        <v>295</v>
      </c>
      <c r="E112" s="134">
        <v>72723</v>
      </c>
      <c r="F112" s="134">
        <v>72714</v>
      </c>
      <c r="G112" s="189">
        <f t="shared" si="0"/>
        <v>0.9998762427292603</v>
      </c>
    </row>
    <row r="113" spans="1:7" ht="12.75">
      <c r="A113" s="212"/>
      <c r="B113" s="216"/>
      <c r="C113" s="260">
        <v>4210</v>
      </c>
      <c r="D113" s="133" t="s">
        <v>296</v>
      </c>
      <c r="E113" s="261">
        <v>777</v>
      </c>
      <c r="F113" s="133">
        <v>777</v>
      </c>
      <c r="G113" s="189">
        <f t="shared" si="0"/>
        <v>1</v>
      </c>
    </row>
    <row r="114" spans="1:7" ht="12.75">
      <c r="A114" s="220">
        <v>751</v>
      </c>
      <c r="B114" s="219"/>
      <c r="C114" s="84"/>
      <c r="D114" s="219" t="s">
        <v>286</v>
      </c>
      <c r="E114" s="220"/>
      <c r="F114" s="219"/>
      <c r="G114" s="288"/>
    </row>
    <row r="115" spans="1:7" ht="12.75">
      <c r="A115" s="164"/>
      <c r="B115" s="219"/>
      <c r="C115" s="399"/>
      <c r="D115" s="87" t="s">
        <v>287</v>
      </c>
      <c r="E115" s="88">
        <f>SUM(E116+E119)</f>
        <v>73337</v>
      </c>
      <c r="F115" s="88">
        <f>SUM(F116+F119)</f>
        <v>73337</v>
      </c>
      <c r="G115" s="89">
        <f>F115/E115</f>
        <v>1</v>
      </c>
    </row>
    <row r="116" spans="1:7" ht="12.75">
      <c r="A116" s="191"/>
      <c r="B116" s="128">
        <v>75101</v>
      </c>
      <c r="C116" s="199"/>
      <c r="D116" s="94" t="s">
        <v>288</v>
      </c>
      <c r="E116" s="95">
        <f>SUM(E117)</f>
        <v>3582</v>
      </c>
      <c r="F116" s="95">
        <f>SUM(F117)</f>
        <v>3582</v>
      </c>
      <c r="G116" s="104">
        <f>F116/E116</f>
        <v>1</v>
      </c>
    </row>
    <row r="117" spans="1:7" ht="12.75">
      <c r="A117" s="108"/>
      <c r="B117" s="108"/>
      <c r="C117" s="200">
        <v>4300</v>
      </c>
      <c r="D117" s="108" t="s">
        <v>297</v>
      </c>
      <c r="E117" s="181">
        <v>3582</v>
      </c>
      <c r="F117" s="181">
        <v>3582</v>
      </c>
      <c r="G117" s="189">
        <f>F117/E117</f>
        <v>1</v>
      </c>
    </row>
    <row r="118" spans="1:7" ht="12.75">
      <c r="A118" s="94"/>
      <c r="B118" s="94">
        <v>75109</v>
      </c>
      <c r="C118" s="317"/>
      <c r="D118" s="94" t="s">
        <v>169</v>
      </c>
      <c r="E118" s="94"/>
      <c r="F118" s="94"/>
      <c r="G118" s="249"/>
    </row>
    <row r="119" spans="1:7" ht="12.75">
      <c r="A119" s="170"/>
      <c r="B119" s="170"/>
      <c r="C119" s="319"/>
      <c r="D119" s="102" t="s">
        <v>170</v>
      </c>
      <c r="E119" s="173">
        <f>SUM(E120:E123)</f>
        <v>69755</v>
      </c>
      <c r="F119" s="173">
        <f>SUM(F120:F123)</f>
        <v>69755</v>
      </c>
      <c r="G119" s="104">
        <f aca="true" t="shared" si="1" ref="G119:G136">F119/E119</f>
        <v>1</v>
      </c>
    </row>
    <row r="120" spans="1:7" ht="12.75">
      <c r="A120" s="163"/>
      <c r="B120" s="211"/>
      <c r="C120" s="265">
        <v>3030</v>
      </c>
      <c r="D120" s="214" t="s">
        <v>295</v>
      </c>
      <c r="E120" s="261">
        <v>41151</v>
      </c>
      <c r="F120" s="261">
        <v>41151</v>
      </c>
      <c r="G120" s="189">
        <f t="shared" si="1"/>
        <v>1</v>
      </c>
    </row>
    <row r="121" spans="1:7" ht="12.75">
      <c r="A121" s="212"/>
      <c r="B121" s="216"/>
      <c r="C121" s="265">
        <v>4210</v>
      </c>
      <c r="D121" s="133" t="s">
        <v>296</v>
      </c>
      <c r="E121" s="261">
        <v>4206</v>
      </c>
      <c r="F121" s="261">
        <v>4206</v>
      </c>
      <c r="G121" s="189">
        <f t="shared" si="1"/>
        <v>1</v>
      </c>
    </row>
    <row r="122" spans="1:7" ht="12.75">
      <c r="A122" s="106"/>
      <c r="B122" s="206"/>
      <c r="C122" s="216">
        <v>4300</v>
      </c>
      <c r="D122" s="115" t="s">
        <v>297</v>
      </c>
      <c r="E122" s="134">
        <v>23930</v>
      </c>
      <c r="F122" s="134">
        <v>23930</v>
      </c>
      <c r="G122" s="189">
        <f t="shared" si="1"/>
        <v>1</v>
      </c>
    </row>
    <row r="123" spans="1:7" ht="12.75">
      <c r="A123" s="212"/>
      <c r="B123" s="216"/>
      <c r="C123" s="265">
        <v>4410</v>
      </c>
      <c r="D123" s="273" t="s">
        <v>298</v>
      </c>
      <c r="E123" s="133">
        <v>468</v>
      </c>
      <c r="F123" s="133">
        <v>468</v>
      </c>
      <c r="G123" s="189">
        <f t="shared" si="1"/>
        <v>1</v>
      </c>
    </row>
    <row r="124" spans="1:7" ht="12.75" customHeight="1">
      <c r="A124" s="164">
        <v>752</v>
      </c>
      <c r="B124" s="164"/>
      <c r="C124" s="142"/>
      <c r="D124" s="142" t="s">
        <v>199</v>
      </c>
      <c r="E124" s="140">
        <f>SUM(E125)</f>
        <v>375</v>
      </c>
      <c r="F124" s="140">
        <f>SUM(F125)</f>
        <v>375</v>
      </c>
      <c r="G124" s="89">
        <f t="shared" si="1"/>
        <v>1</v>
      </c>
    </row>
    <row r="125" spans="1:7" ht="12.75">
      <c r="A125" s="151"/>
      <c r="B125" s="151">
        <v>75212</v>
      </c>
      <c r="C125" s="151"/>
      <c r="D125" s="151" t="s">
        <v>91</v>
      </c>
      <c r="E125" s="201">
        <f>SUM(E126)</f>
        <v>375</v>
      </c>
      <c r="F125" s="201">
        <f>SUM(F126)</f>
        <v>375</v>
      </c>
      <c r="G125" s="104">
        <f t="shared" si="1"/>
        <v>1</v>
      </c>
    </row>
    <row r="126" spans="1:7" ht="16.5" customHeight="1">
      <c r="A126" s="135"/>
      <c r="B126" s="135"/>
      <c r="C126" s="135">
        <v>4210</v>
      </c>
      <c r="D126" s="135" t="s">
        <v>296</v>
      </c>
      <c r="E126" s="267">
        <v>375</v>
      </c>
      <c r="F126" s="261">
        <v>375</v>
      </c>
      <c r="G126" s="263">
        <f t="shared" si="1"/>
        <v>1</v>
      </c>
    </row>
    <row r="127" spans="1:7" ht="12.75">
      <c r="A127" s="160">
        <v>754</v>
      </c>
      <c r="B127" s="160"/>
      <c r="C127" s="160"/>
      <c r="D127" s="160" t="s">
        <v>200</v>
      </c>
      <c r="E127" s="365"/>
      <c r="F127" s="365"/>
      <c r="G127" s="221"/>
    </row>
    <row r="128" spans="1:7" ht="12.75">
      <c r="A128" s="87"/>
      <c r="B128" s="87"/>
      <c r="C128" s="87"/>
      <c r="D128" s="87" t="s">
        <v>317</v>
      </c>
      <c r="E128" s="167">
        <f>SUM(E129)</f>
        <v>325</v>
      </c>
      <c r="F128" s="167">
        <f>SUM(F129)</f>
        <v>325</v>
      </c>
      <c r="G128" s="89">
        <f t="shared" si="1"/>
        <v>1</v>
      </c>
    </row>
    <row r="129" spans="1:7" ht="12.75">
      <c r="A129" s="212"/>
      <c r="B129" s="101">
        <v>75414</v>
      </c>
      <c r="C129" s="101"/>
      <c r="D129" s="102" t="s">
        <v>92</v>
      </c>
      <c r="E129" s="173">
        <f>SUM(E130)</f>
        <v>325</v>
      </c>
      <c r="F129" s="173">
        <f>SUM(F130)</f>
        <v>325</v>
      </c>
      <c r="G129" s="104">
        <f t="shared" si="1"/>
        <v>1</v>
      </c>
    </row>
    <row r="130" spans="1:7" ht="12.75">
      <c r="A130" s="212"/>
      <c r="B130" s="212"/>
      <c r="C130" s="212">
        <v>4210</v>
      </c>
      <c r="D130" s="214" t="s">
        <v>296</v>
      </c>
      <c r="E130" s="215">
        <v>325</v>
      </c>
      <c r="F130" s="215">
        <v>325</v>
      </c>
      <c r="G130" s="263">
        <f t="shared" si="1"/>
        <v>1</v>
      </c>
    </row>
    <row r="131" spans="1:7" ht="12.75">
      <c r="A131" s="142">
        <v>801</v>
      </c>
      <c r="B131" s="142"/>
      <c r="C131" s="142"/>
      <c r="D131" s="400" t="s">
        <v>206</v>
      </c>
      <c r="E131" s="167">
        <f>SUM(E132)</f>
        <v>5025</v>
      </c>
      <c r="F131" s="167">
        <f>SUM(F132)</f>
        <v>4682</v>
      </c>
      <c r="G131" s="89">
        <f t="shared" si="1"/>
        <v>0.9317412935323383</v>
      </c>
    </row>
    <row r="132" spans="1:7" ht="12.75">
      <c r="A132" s="151"/>
      <c r="B132" s="151">
        <v>80101</v>
      </c>
      <c r="C132" s="151"/>
      <c r="D132" s="401" t="s">
        <v>133</v>
      </c>
      <c r="E132" s="193">
        <f>SUM(E133)</f>
        <v>5025</v>
      </c>
      <c r="F132" s="193">
        <f>SUM(F133)</f>
        <v>4682</v>
      </c>
      <c r="G132" s="104">
        <f t="shared" si="1"/>
        <v>0.9317412935323383</v>
      </c>
    </row>
    <row r="133" spans="1:7" ht="12.75">
      <c r="A133" s="191"/>
      <c r="B133" s="150"/>
      <c r="C133" s="135">
        <v>3240</v>
      </c>
      <c r="D133" s="373" t="s">
        <v>308</v>
      </c>
      <c r="E133" s="261">
        <v>5025</v>
      </c>
      <c r="F133" s="261">
        <v>4682</v>
      </c>
      <c r="G133" s="189">
        <f t="shared" si="1"/>
        <v>0.9317412935323383</v>
      </c>
    </row>
    <row r="134" spans="1:7" ht="12.75">
      <c r="A134" s="142">
        <v>853</v>
      </c>
      <c r="B134" s="142"/>
      <c r="C134" s="142"/>
      <c r="D134" s="400" t="s">
        <v>207</v>
      </c>
      <c r="E134" s="140">
        <f>SUM(E160+E158+E156+E144+E142+E138+E135)</f>
        <v>1973630</v>
      </c>
      <c r="F134" s="140">
        <f>SUM(F160+F158+F156+F144+F142+F138+F135)</f>
        <v>1972545</v>
      </c>
      <c r="G134" s="141">
        <f t="shared" si="1"/>
        <v>0.9994502515669097</v>
      </c>
    </row>
    <row r="135" spans="1:7" ht="12.75">
      <c r="A135" s="402"/>
      <c r="B135" s="233">
        <v>85313</v>
      </c>
      <c r="C135" s="403"/>
      <c r="D135" s="128" t="s">
        <v>309</v>
      </c>
      <c r="E135" s="193">
        <f>SUM(E136)</f>
        <v>52000</v>
      </c>
      <c r="F135" s="193">
        <f>SUM(F136)</f>
        <v>51012</v>
      </c>
      <c r="G135" s="104">
        <f t="shared" si="1"/>
        <v>0.981</v>
      </c>
    </row>
    <row r="136" spans="1:7" ht="12.75">
      <c r="A136" s="135"/>
      <c r="B136" s="135"/>
      <c r="C136" s="135">
        <v>4130</v>
      </c>
      <c r="D136" s="133" t="s">
        <v>299</v>
      </c>
      <c r="E136" s="261">
        <v>52000</v>
      </c>
      <c r="F136" s="261">
        <v>51012</v>
      </c>
      <c r="G136" s="189">
        <f t="shared" si="1"/>
        <v>0.981</v>
      </c>
    </row>
    <row r="137" spans="1:7" ht="12.75">
      <c r="A137" s="93"/>
      <c r="B137" s="93">
        <v>85314</v>
      </c>
      <c r="C137" s="93"/>
      <c r="D137" s="93" t="s">
        <v>146</v>
      </c>
      <c r="E137" s="93"/>
      <c r="F137" s="93"/>
      <c r="G137" s="249"/>
    </row>
    <row r="138" spans="1:7" ht="12.75">
      <c r="A138" s="169"/>
      <c r="B138" s="169"/>
      <c r="C138" s="101"/>
      <c r="D138" s="101" t="s">
        <v>289</v>
      </c>
      <c r="E138" s="103">
        <f>SUM(E139:E140)</f>
        <v>1438000</v>
      </c>
      <c r="F138" s="103">
        <f>SUM(F139:F140)</f>
        <v>1438000</v>
      </c>
      <c r="G138" s="104">
        <f>F138/E138</f>
        <v>1</v>
      </c>
    </row>
    <row r="139" spans="1:7" ht="12.75">
      <c r="A139" s="163"/>
      <c r="B139" s="211"/>
      <c r="C139" s="265">
        <v>3110</v>
      </c>
      <c r="D139" s="135" t="s">
        <v>300</v>
      </c>
      <c r="E139" s="261">
        <v>1371640</v>
      </c>
      <c r="F139" s="261">
        <v>1371642</v>
      </c>
      <c r="G139" s="189">
        <f>F139/E139</f>
        <v>1.0000014581085417</v>
      </c>
    </row>
    <row r="140" spans="1:7" ht="12.75">
      <c r="A140" s="212"/>
      <c r="B140" s="216"/>
      <c r="C140" s="265">
        <v>4110</v>
      </c>
      <c r="D140" s="135" t="s">
        <v>289</v>
      </c>
      <c r="E140" s="261">
        <v>66360</v>
      </c>
      <c r="F140" s="261">
        <v>66358</v>
      </c>
      <c r="G140" s="189">
        <f>F140/E140</f>
        <v>0.9999698613622664</v>
      </c>
    </row>
    <row r="141" spans="1:7" ht="12.75">
      <c r="A141" s="169"/>
      <c r="B141" s="169">
        <v>85316</v>
      </c>
      <c r="C141" s="93"/>
      <c r="D141" s="93" t="s">
        <v>290</v>
      </c>
      <c r="E141" s="93"/>
      <c r="F141" s="93"/>
      <c r="G141" s="249"/>
    </row>
    <row r="142" spans="1:7" ht="12.75">
      <c r="A142" s="101"/>
      <c r="B142" s="101"/>
      <c r="C142" s="101"/>
      <c r="D142" s="101" t="s">
        <v>291</v>
      </c>
      <c r="E142" s="103">
        <f>SUM(E143)</f>
        <v>94200</v>
      </c>
      <c r="F142" s="103">
        <f>SUM(F143)</f>
        <v>94103</v>
      </c>
      <c r="G142" s="104">
        <f>F142/E142</f>
        <v>0.9989702760084925</v>
      </c>
    </row>
    <row r="143" spans="1:7" ht="12.75">
      <c r="A143" s="135"/>
      <c r="B143" s="135"/>
      <c r="C143" s="135">
        <v>3110</v>
      </c>
      <c r="D143" s="135" t="s">
        <v>300</v>
      </c>
      <c r="E143" s="261">
        <v>94200</v>
      </c>
      <c r="F143" s="261">
        <v>94103</v>
      </c>
      <c r="G143" s="189">
        <f>F143/E143</f>
        <v>0.9989702760084925</v>
      </c>
    </row>
    <row r="144" spans="1:7" ht="12.75">
      <c r="A144" s="93"/>
      <c r="B144" s="93">
        <v>85319</v>
      </c>
      <c r="C144" s="93"/>
      <c r="D144" s="93" t="s">
        <v>151</v>
      </c>
      <c r="E144" s="103">
        <f>SUM(E146:E155)</f>
        <v>282000</v>
      </c>
      <c r="F144" s="103">
        <f>SUM(F146:F155)</f>
        <v>282000</v>
      </c>
      <c r="G144" s="104">
        <f>F144/E144</f>
        <v>1</v>
      </c>
    </row>
    <row r="145" spans="1:7" ht="12.75">
      <c r="A145" s="156"/>
      <c r="B145" s="211"/>
      <c r="C145" s="284">
        <v>3020</v>
      </c>
      <c r="D145" s="209" t="s">
        <v>301</v>
      </c>
      <c r="E145" s="209"/>
      <c r="F145" s="209"/>
      <c r="G145" s="210"/>
    </row>
    <row r="146" spans="1:7" ht="12.75">
      <c r="A146" s="144"/>
      <c r="B146" s="206"/>
      <c r="C146" s="275"/>
      <c r="D146" s="214" t="s">
        <v>302</v>
      </c>
      <c r="E146" s="214">
        <v>900</v>
      </c>
      <c r="F146" s="214">
        <v>900</v>
      </c>
      <c r="G146" s="189">
        <f aca="true" t="shared" si="2" ref="G146:G161">F146/E146</f>
        <v>1</v>
      </c>
    </row>
    <row r="147" spans="1:7" ht="12.75">
      <c r="A147" s="144"/>
      <c r="B147" s="206"/>
      <c r="C147" s="216">
        <v>4010</v>
      </c>
      <c r="D147" s="214" t="s">
        <v>293</v>
      </c>
      <c r="E147" s="134">
        <v>195000</v>
      </c>
      <c r="F147" s="134">
        <v>195000</v>
      </c>
      <c r="G147" s="189">
        <f t="shared" si="2"/>
        <v>1</v>
      </c>
    </row>
    <row r="148" spans="1:7" ht="12.75">
      <c r="A148" s="144"/>
      <c r="B148" s="206"/>
      <c r="C148" s="265">
        <v>4040</v>
      </c>
      <c r="D148" s="133" t="s">
        <v>303</v>
      </c>
      <c r="E148" s="261">
        <v>18050</v>
      </c>
      <c r="F148" s="261">
        <v>18044</v>
      </c>
      <c r="G148" s="189">
        <f t="shared" si="2"/>
        <v>0.9996675900277008</v>
      </c>
    </row>
    <row r="149" spans="1:7" ht="12.75">
      <c r="A149" s="144"/>
      <c r="B149" s="206"/>
      <c r="C149" s="265">
        <v>4110</v>
      </c>
      <c r="D149" s="135" t="s">
        <v>289</v>
      </c>
      <c r="E149" s="261">
        <v>37440</v>
      </c>
      <c r="F149" s="262">
        <v>37440</v>
      </c>
      <c r="G149" s="189">
        <f t="shared" si="2"/>
        <v>1</v>
      </c>
    </row>
    <row r="150" spans="1:7" ht="12.75">
      <c r="A150" s="144"/>
      <c r="B150" s="206"/>
      <c r="C150" s="260">
        <v>4120</v>
      </c>
      <c r="D150" s="135" t="s">
        <v>294</v>
      </c>
      <c r="E150" s="261">
        <v>5250</v>
      </c>
      <c r="F150" s="262">
        <v>5250</v>
      </c>
      <c r="G150" s="189">
        <f t="shared" si="2"/>
        <v>1</v>
      </c>
    </row>
    <row r="151" spans="1:7" ht="12.75">
      <c r="A151" s="144"/>
      <c r="B151" s="206"/>
      <c r="C151" s="265">
        <v>4210</v>
      </c>
      <c r="D151" s="135" t="s">
        <v>304</v>
      </c>
      <c r="E151" s="261">
        <v>2000</v>
      </c>
      <c r="F151" s="262">
        <v>2008</v>
      </c>
      <c r="G151" s="189">
        <f t="shared" si="2"/>
        <v>1.004</v>
      </c>
    </row>
    <row r="152" spans="1:7" ht="12.75">
      <c r="A152" s="144"/>
      <c r="B152" s="206"/>
      <c r="C152" s="265">
        <v>4260</v>
      </c>
      <c r="D152" s="133" t="s">
        <v>305</v>
      </c>
      <c r="E152" s="261">
        <v>3000</v>
      </c>
      <c r="F152" s="261">
        <v>3000</v>
      </c>
      <c r="G152" s="189">
        <f t="shared" si="2"/>
        <v>1</v>
      </c>
    </row>
    <row r="153" spans="1:7" ht="12.75">
      <c r="A153" s="144"/>
      <c r="B153" s="206"/>
      <c r="C153" s="265">
        <v>4300</v>
      </c>
      <c r="D153" s="311" t="s">
        <v>297</v>
      </c>
      <c r="E153" s="261">
        <v>15600</v>
      </c>
      <c r="F153" s="261">
        <v>15600</v>
      </c>
      <c r="G153" s="189">
        <f t="shared" si="2"/>
        <v>1</v>
      </c>
    </row>
    <row r="154" spans="1:7" ht="12.75">
      <c r="A154" s="144"/>
      <c r="B154" s="206"/>
      <c r="C154" s="260">
        <v>4410</v>
      </c>
      <c r="D154" s="273" t="s">
        <v>306</v>
      </c>
      <c r="E154" s="133">
        <v>40</v>
      </c>
      <c r="F154" s="133">
        <v>38</v>
      </c>
      <c r="G154" s="189">
        <f t="shared" si="2"/>
        <v>0.95</v>
      </c>
    </row>
    <row r="155" spans="1:7" ht="12.75">
      <c r="A155" s="183"/>
      <c r="B155" s="216"/>
      <c r="C155" s="260">
        <v>4440</v>
      </c>
      <c r="D155" s="273" t="s">
        <v>307</v>
      </c>
      <c r="E155" s="262">
        <v>4720</v>
      </c>
      <c r="F155" s="262">
        <v>4720</v>
      </c>
      <c r="G155" s="189">
        <f t="shared" si="2"/>
        <v>1</v>
      </c>
    </row>
    <row r="156" spans="1:7" ht="12.75">
      <c r="A156" s="101"/>
      <c r="B156" s="170">
        <v>85328</v>
      </c>
      <c r="C156" s="270"/>
      <c r="D156" s="302" t="s">
        <v>292</v>
      </c>
      <c r="E156" s="381">
        <f>SUM(E157)</f>
        <v>15100</v>
      </c>
      <c r="F156" s="381">
        <f>SUM(F157)</f>
        <v>15100</v>
      </c>
      <c r="G156" s="104">
        <f t="shared" si="2"/>
        <v>1</v>
      </c>
    </row>
    <row r="157" spans="1:7" ht="12.75">
      <c r="A157" s="135"/>
      <c r="B157" s="133"/>
      <c r="C157" s="135">
        <v>4300</v>
      </c>
      <c r="D157" s="311" t="s">
        <v>297</v>
      </c>
      <c r="E157" s="262">
        <v>15100</v>
      </c>
      <c r="F157" s="262">
        <v>15100</v>
      </c>
      <c r="G157" s="189">
        <f t="shared" si="2"/>
        <v>1</v>
      </c>
    </row>
    <row r="158" spans="1:7" ht="12.75">
      <c r="A158" s="177"/>
      <c r="B158" s="151">
        <v>85378</v>
      </c>
      <c r="C158" s="233"/>
      <c r="D158" s="401" t="s">
        <v>163</v>
      </c>
      <c r="E158" s="404">
        <f>SUM(E159)</f>
        <v>86300</v>
      </c>
      <c r="F158" s="404">
        <f>SUM(F159)</f>
        <v>86300</v>
      </c>
      <c r="G158" s="104">
        <f t="shared" si="2"/>
        <v>1</v>
      </c>
    </row>
    <row r="159" spans="1:7" ht="12.75">
      <c r="A159" s="135"/>
      <c r="B159" s="135"/>
      <c r="C159" s="135">
        <v>3110</v>
      </c>
      <c r="D159" s="373" t="s">
        <v>300</v>
      </c>
      <c r="E159" s="261">
        <v>86300</v>
      </c>
      <c r="F159" s="261">
        <v>86300</v>
      </c>
      <c r="G159" s="189">
        <f t="shared" si="2"/>
        <v>1</v>
      </c>
    </row>
    <row r="160" spans="1:7" ht="12.75">
      <c r="A160" s="191"/>
      <c r="B160" s="151">
        <v>85395</v>
      </c>
      <c r="C160" s="151"/>
      <c r="D160" s="401" t="s">
        <v>267</v>
      </c>
      <c r="E160" s="193">
        <f>SUM(E161)</f>
        <v>6030</v>
      </c>
      <c r="F160" s="193">
        <f>SUM(F161)</f>
        <v>6030</v>
      </c>
      <c r="G160" s="104">
        <f t="shared" si="2"/>
        <v>1</v>
      </c>
    </row>
    <row r="161" spans="1:7" ht="12.75">
      <c r="A161" s="135"/>
      <c r="B161" s="135"/>
      <c r="C161" s="135">
        <v>3110</v>
      </c>
      <c r="D161" s="373" t="s">
        <v>300</v>
      </c>
      <c r="E161" s="261">
        <v>6030</v>
      </c>
      <c r="F161" s="261">
        <v>6030</v>
      </c>
      <c r="G161" s="231">
        <f t="shared" si="2"/>
        <v>1</v>
      </c>
    </row>
    <row r="162" spans="1:7" ht="12.75">
      <c r="A162" s="148">
        <v>900</v>
      </c>
      <c r="B162" s="148"/>
      <c r="C162" s="148"/>
      <c r="D162" s="322" t="s">
        <v>210</v>
      </c>
      <c r="E162" s="148"/>
      <c r="F162" s="160"/>
      <c r="G162" s="210"/>
    </row>
    <row r="163" spans="1:7" ht="12.75">
      <c r="A163" s="164"/>
      <c r="B163" s="164"/>
      <c r="C163" s="164"/>
      <c r="D163" s="323" t="s">
        <v>211</v>
      </c>
      <c r="E163" s="88">
        <f>SUM(E164)</f>
        <v>144500</v>
      </c>
      <c r="F163" s="167">
        <f>SUM(F164)</f>
        <v>144464</v>
      </c>
      <c r="G163" s="89">
        <f>F163/E163</f>
        <v>0.9997508650519031</v>
      </c>
    </row>
    <row r="164" spans="1:7" ht="12.75">
      <c r="A164" s="93"/>
      <c r="B164" s="93">
        <v>90015</v>
      </c>
      <c r="C164" s="151"/>
      <c r="D164" s="401" t="s">
        <v>189</v>
      </c>
      <c r="E164" s="193">
        <f>SUM(E165:E166)</f>
        <v>144500</v>
      </c>
      <c r="F164" s="193">
        <f>SUM(F165:F166)</f>
        <v>144464</v>
      </c>
      <c r="G164" s="104">
        <f>F164/E164</f>
        <v>0.9997508650519031</v>
      </c>
    </row>
    <row r="165" spans="1:7" ht="12.75">
      <c r="A165" s="163"/>
      <c r="B165" s="211"/>
      <c r="C165" s="265">
        <v>4260</v>
      </c>
      <c r="D165" s="311" t="s">
        <v>305</v>
      </c>
      <c r="E165" s="262">
        <v>86858</v>
      </c>
      <c r="F165" s="262">
        <v>86823</v>
      </c>
      <c r="G165" s="189">
        <f>F165/E165</f>
        <v>0.9995970434502292</v>
      </c>
    </row>
    <row r="166" spans="1:7" ht="13.5" thickBot="1">
      <c r="A166" s="106"/>
      <c r="B166" s="206"/>
      <c r="C166" s="266">
        <v>4300</v>
      </c>
      <c r="D166" s="285" t="s">
        <v>297</v>
      </c>
      <c r="E166" s="262">
        <v>57642</v>
      </c>
      <c r="F166" s="262">
        <v>57641</v>
      </c>
      <c r="G166" s="231">
        <f>F166/E166</f>
        <v>0.9999826515388085</v>
      </c>
    </row>
    <row r="167" spans="1:7" ht="12.75">
      <c r="A167" s="340"/>
      <c r="B167" s="341"/>
      <c r="C167" s="342"/>
      <c r="D167" s="374"/>
      <c r="E167" s="344"/>
      <c r="F167" s="344"/>
      <c r="G167" s="345"/>
    </row>
    <row r="168" spans="1:7" ht="12.75">
      <c r="A168" s="347"/>
      <c r="B168" s="64"/>
      <c r="C168" s="113"/>
      <c r="D168" s="375" t="s">
        <v>283</v>
      </c>
      <c r="E168" s="349">
        <f>SUM(E103+E106+E115+E124+E128+E131+E134+E163)</f>
        <v>2406286</v>
      </c>
      <c r="F168" s="349">
        <f>SUM(F103+F106+F115+F124+F128+F131+F134+F163)</f>
        <v>2404813</v>
      </c>
      <c r="G168" s="350">
        <f>F168/E168</f>
        <v>0.9993878533141946</v>
      </c>
    </row>
    <row r="169" spans="1:7" ht="13.5" thickBot="1">
      <c r="A169" s="352"/>
      <c r="B169" s="76"/>
      <c r="C169" s="353"/>
      <c r="D169" s="376"/>
      <c r="E169" s="355"/>
      <c r="F169" s="355"/>
      <c r="G169" s="356"/>
    </row>
  </sheetData>
  <mergeCells count="3">
    <mergeCell ref="A8:G8"/>
    <mergeCell ref="A9:G9"/>
    <mergeCell ref="A10:G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2"/>
  <sheetViews>
    <sheetView workbookViewId="0" topLeftCell="A1">
      <selection activeCell="D4" sqref="D4"/>
    </sheetView>
  </sheetViews>
  <sheetFormatPr defaultColWidth="9.00390625" defaultRowHeight="12.75"/>
  <cols>
    <col min="1" max="1" width="5.75390625" style="0" customWidth="1"/>
    <col min="2" max="2" width="9.25390625" style="0" customWidth="1"/>
    <col min="3" max="3" width="5.75390625" style="0" customWidth="1"/>
    <col min="4" max="4" width="33.875" style="0" customWidth="1"/>
    <col min="5" max="5" width="11.00390625" style="0" customWidth="1"/>
    <col min="6" max="6" width="11.375" style="0" customWidth="1"/>
    <col min="8" max="8" width="10.125" style="0" customWidth="1"/>
  </cols>
  <sheetData>
    <row r="1" spans="1:8" ht="15.75">
      <c r="A1" s="4" t="s">
        <v>277</v>
      </c>
      <c r="B1" s="4"/>
      <c r="C1" s="4"/>
      <c r="D1" s="4"/>
      <c r="E1" s="4"/>
      <c r="F1" s="4"/>
      <c r="G1" s="4"/>
      <c r="H1" s="4"/>
    </row>
    <row r="2" spans="1:8" ht="15.75">
      <c r="A2" s="4"/>
      <c r="B2" s="4"/>
      <c r="C2" s="4"/>
      <c r="D2" s="4"/>
      <c r="E2" s="4"/>
      <c r="F2" s="4"/>
      <c r="G2" s="4"/>
      <c r="H2" s="4"/>
    </row>
    <row r="3" spans="1:8" ht="15.75">
      <c r="A3" s="4"/>
      <c r="B3" s="4"/>
      <c r="C3" s="4"/>
      <c r="D3" s="4"/>
      <c r="E3" s="64" t="s">
        <v>191</v>
      </c>
      <c r="F3" s="64"/>
      <c r="G3" s="64"/>
      <c r="H3" s="64"/>
    </row>
    <row r="4" spans="1:8" ht="15.75">
      <c r="A4" s="4"/>
      <c r="B4" s="4"/>
      <c r="C4" s="4"/>
      <c r="D4" s="4"/>
      <c r="E4" s="64" t="s">
        <v>43</v>
      </c>
      <c r="F4" s="64"/>
      <c r="G4" s="64"/>
      <c r="H4" s="64"/>
    </row>
    <row r="5" spans="1:8" ht="15.75">
      <c r="A5" s="4"/>
      <c r="B5" s="4"/>
      <c r="C5" s="4"/>
      <c r="D5" s="4"/>
      <c r="E5" s="64" t="s">
        <v>42</v>
      </c>
      <c r="F5" s="64"/>
      <c r="G5" s="64"/>
      <c r="H5" s="64"/>
    </row>
    <row r="6" spans="1:8" ht="15.75">
      <c r="A6" s="4"/>
      <c r="B6" s="4"/>
      <c r="C6" s="4"/>
      <c r="D6" s="4"/>
      <c r="E6" s="4"/>
      <c r="F6" s="4"/>
      <c r="G6" s="4"/>
      <c r="H6" s="4"/>
    </row>
    <row r="7" spans="1:8" ht="15.75">
      <c r="A7" s="33"/>
      <c r="B7" s="33"/>
      <c r="C7" s="33"/>
      <c r="D7" s="33"/>
      <c r="E7" s="33"/>
      <c r="F7" s="33"/>
      <c r="G7" s="33"/>
      <c r="H7" s="37"/>
    </row>
    <row r="8" spans="1:8" ht="12.75">
      <c r="A8" s="405" t="s">
        <v>0</v>
      </c>
      <c r="B8" s="405"/>
      <c r="C8" s="405"/>
      <c r="D8" s="405"/>
      <c r="E8" s="405"/>
      <c r="F8" s="405"/>
      <c r="G8" s="405"/>
      <c r="H8" s="405"/>
    </row>
    <row r="9" spans="1:8" ht="12.75">
      <c r="A9" s="406" t="s">
        <v>219</v>
      </c>
      <c r="B9" s="406"/>
      <c r="C9" s="406"/>
      <c r="D9" s="406"/>
      <c r="E9" s="406"/>
      <c r="F9" s="406"/>
      <c r="G9" s="406"/>
      <c r="H9" s="406"/>
    </row>
    <row r="10" spans="1:8" ht="15.75">
      <c r="A10" s="6"/>
      <c r="B10" s="6"/>
      <c r="C10" s="6"/>
      <c r="D10" s="6"/>
      <c r="E10" s="6"/>
      <c r="F10" s="6"/>
      <c r="G10" s="6"/>
      <c r="H10" s="4"/>
    </row>
    <row r="11" spans="1:8" ht="16.5" thickBot="1">
      <c r="A11" s="4"/>
      <c r="B11" s="4"/>
      <c r="C11" s="4"/>
      <c r="D11" s="4"/>
      <c r="E11" s="4"/>
      <c r="F11" s="4"/>
      <c r="G11" s="4"/>
      <c r="H11" s="4"/>
    </row>
    <row r="12" spans="1:8" ht="12.75">
      <c r="A12" s="65"/>
      <c r="B12" s="65"/>
      <c r="C12" s="66"/>
      <c r="D12" s="67"/>
      <c r="E12" s="65" t="s">
        <v>2</v>
      </c>
      <c r="F12" s="65" t="s">
        <v>1</v>
      </c>
      <c r="G12" s="65" t="s">
        <v>3</v>
      </c>
      <c r="H12" s="68"/>
    </row>
    <row r="13" spans="1:8" ht="12.75">
      <c r="A13" s="69" t="s">
        <v>4</v>
      </c>
      <c r="B13" s="69" t="s">
        <v>44</v>
      </c>
      <c r="C13" s="70" t="s">
        <v>6</v>
      </c>
      <c r="D13" s="71" t="s">
        <v>5</v>
      </c>
      <c r="E13" s="72">
        <v>2002</v>
      </c>
      <c r="F13" s="72" t="s">
        <v>45</v>
      </c>
      <c r="G13" s="73">
        <v>0.2534722222222222</v>
      </c>
      <c r="H13" s="70" t="s">
        <v>47</v>
      </c>
    </row>
    <row r="14" spans="1:8" ht="13.5" thickBot="1">
      <c r="A14" s="74"/>
      <c r="B14" s="74"/>
      <c r="C14" s="75"/>
      <c r="D14" s="76"/>
      <c r="E14" s="77" t="s">
        <v>143</v>
      </c>
      <c r="F14" s="77" t="s">
        <v>46</v>
      </c>
      <c r="G14" s="78"/>
      <c r="H14" s="79" t="s">
        <v>48</v>
      </c>
    </row>
    <row r="15" spans="1:8" ht="13.5" thickBot="1">
      <c r="A15" s="80" t="s">
        <v>7</v>
      </c>
      <c r="B15" s="81" t="s">
        <v>8</v>
      </c>
      <c r="C15" s="82" t="s">
        <v>9</v>
      </c>
      <c r="D15" s="81" t="s">
        <v>10</v>
      </c>
      <c r="E15" s="82" t="s">
        <v>11</v>
      </c>
      <c r="F15" s="82" t="s">
        <v>12</v>
      </c>
      <c r="G15" s="82" t="s">
        <v>13</v>
      </c>
      <c r="H15" s="83" t="s">
        <v>49</v>
      </c>
    </row>
    <row r="16" spans="1:8" ht="15" customHeight="1">
      <c r="A16" s="84" t="s">
        <v>14</v>
      </c>
      <c r="B16" s="85"/>
      <c r="C16" s="86"/>
      <c r="D16" s="87" t="s">
        <v>192</v>
      </c>
      <c r="E16" s="88">
        <f>SUM(E18+E22)</f>
        <v>12600</v>
      </c>
      <c r="F16" s="88">
        <f>SUM(F18+F22)</f>
        <v>17637</v>
      </c>
      <c r="G16" s="89">
        <f>F16/E16</f>
        <v>1.3997619047619048</v>
      </c>
      <c r="H16" s="90"/>
    </row>
    <row r="17" spans="1:8" ht="12.75">
      <c r="A17" s="91"/>
      <c r="B17" s="92" t="s">
        <v>50</v>
      </c>
      <c r="C17" s="93"/>
      <c r="D17" s="94" t="s">
        <v>51</v>
      </c>
      <c r="E17" s="95"/>
      <c r="F17" s="96"/>
      <c r="G17" s="97"/>
      <c r="H17" s="98"/>
    </row>
    <row r="18" spans="1:8" ht="12.75">
      <c r="A18" s="99"/>
      <c r="B18" s="100"/>
      <c r="C18" s="101"/>
      <c r="D18" s="102" t="s">
        <v>52</v>
      </c>
      <c r="E18" s="103">
        <f>SUM(E19:E21)</f>
        <v>10000</v>
      </c>
      <c r="F18" s="103">
        <f>SUM(F19:F21)</f>
        <v>12702</v>
      </c>
      <c r="G18" s="104">
        <f>F18/E18</f>
        <v>1.2702</v>
      </c>
      <c r="H18" s="105"/>
    </row>
    <row r="19" spans="1:8" ht="12.75">
      <c r="A19" s="106"/>
      <c r="B19" s="64"/>
      <c r="C19" s="107">
        <v>629</v>
      </c>
      <c r="D19" s="108" t="s">
        <v>54</v>
      </c>
      <c r="E19" s="109"/>
      <c r="F19" s="108"/>
      <c r="G19" s="110"/>
      <c r="H19" s="111"/>
    </row>
    <row r="20" spans="1:8" ht="12.75">
      <c r="A20" s="112"/>
      <c r="B20" s="113"/>
      <c r="C20" s="114"/>
      <c r="D20" s="115" t="s">
        <v>55</v>
      </c>
      <c r="E20" s="116"/>
      <c r="F20" s="115"/>
      <c r="G20" s="117"/>
      <c r="H20" s="118"/>
    </row>
    <row r="21" spans="1:8" ht="12.75">
      <c r="A21" s="112"/>
      <c r="B21" s="113"/>
      <c r="C21" s="119"/>
      <c r="D21" s="120" t="s">
        <v>56</v>
      </c>
      <c r="E21" s="121">
        <v>10000</v>
      </c>
      <c r="F21" s="122">
        <v>12702</v>
      </c>
      <c r="G21" s="123">
        <f>F21/E21</f>
        <v>1.2702</v>
      </c>
      <c r="H21" s="124"/>
    </row>
    <row r="22" spans="1:8" ht="12.75">
      <c r="A22" s="125"/>
      <c r="B22" s="126" t="s">
        <v>57</v>
      </c>
      <c r="C22" s="127"/>
      <c r="D22" s="128" t="s">
        <v>58</v>
      </c>
      <c r="E22" s="103">
        <f>SUM(E23)</f>
        <v>2600</v>
      </c>
      <c r="F22" s="103">
        <f>SUM(F23)</f>
        <v>4935</v>
      </c>
      <c r="G22" s="104">
        <f>F22/E22</f>
        <v>1.898076923076923</v>
      </c>
      <c r="H22" s="129"/>
    </row>
    <row r="23" spans="1:8" ht="12.75">
      <c r="A23" s="130"/>
      <c r="B23" s="131"/>
      <c r="C23" s="132" t="s">
        <v>15</v>
      </c>
      <c r="D23" s="133" t="s">
        <v>86</v>
      </c>
      <c r="E23" s="134">
        <v>2600</v>
      </c>
      <c r="F23" s="134">
        <v>4935</v>
      </c>
      <c r="G23" s="123">
        <f>F23/E23</f>
        <v>1.898076923076923</v>
      </c>
      <c r="H23" s="135"/>
    </row>
    <row r="24" spans="1:8" ht="15.75" customHeight="1">
      <c r="A24" s="136" t="s">
        <v>16</v>
      </c>
      <c r="B24" s="137"/>
      <c r="C24" s="138"/>
      <c r="D24" s="139" t="s">
        <v>193</v>
      </c>
      <c r="E24" s="140">
        <f>SUM(E25)</f>
        <v>1400</v>
      </c>
      <c r="F24" s="140">
        <f>SUM(F25)</f>
        <v>1191</v>
      </c>
      <c r="G24" s="141">
        <f>F24/E24</f>
        <v>0.8507142857142858</v>
      </c>
      <c r="H24" s="142"/>
    </row>
    <row r="25" spans="1:8" ht="12.75">
      <c r="A25" s="143"/>
      <c r="B25" s="126" t="s">
        <v>59</v>
      </c>
      <c r="C25" s="127"/>
      <c r="D25" s="128" t="s">
        <v>60</v>
      </c>
      <c r="E25" s="103">
        <f>SUM(E26:E27)</f>
        <v>1400</v>
      </c>
      <c r="F25" s="103">
        <f>SUM(F26:F27)</f>
        <v>1191</v>
      </c>
      <c r="G25" s="97">
        <f>F25/E25</f>
        <v>0.8507142857142858</v>
      </c>
      <c r="H25" s="142"/>
    </row>
    <row r="26" spans="1:8" ht="12.75">
      <c r="A26" s="144"/>
      <c r="B26" s="64"/>
      <c r="C26" s="145" t="s">
        <v>17</v>
      </c>
      <c r="D26" s="115" t="s">
        <v>61</v>
      </c>
      <c r="E26" s="144"/>
      <c r="F26" s="115"/>
      <c r="G26" s="146"/>
      <c r="H26" s="118"/>
    </row>
    <row r="27" spans="1:8" ht="12.75">
      <c r="A27" s="144"/>
      <c r="B27" s="64"/>
      <c r="C27" s="145"/>
      <c r="D27" s="115" t="s">
        <v>62</v>
      </c>
      <c r="E27" s="116">
        <v>1400</v>
      </c>
      <c r="F27" s="147">
        <v>1191</v>
      </c>
      <c r="G27" s="123">
        <f aca="true" t="shared" si="0" ref="G27:G32">F27/E27</f>
        <v>0.8507142857142858</v>
      </c>
      <c r="H27" s="118"/>
    </row>
    <row r="28" spans="1:8" ht="15.75" customHeight="1">
      <c r="A28" s="148">
        <v>600</v>
      </c>
      <c r="B28" s="149"/>
      <c r="C28" s="150"/>
      <c r="D28" s="139" t="s">
        <v>194</v>
      </c>
      <c r="E28" s="140">
        <f>SUM(E29)</f>
        <v>46200</v>
      </c>
      <c r="F28" s="140">
        <f>SUM(F29)</f>
        <v>61110</v>
      </c>
      <c r="G28" s="89">
        <f t="shared" si="0"/>
        <v>1.3227272727272728</v>
      </c>
      <c r="H28" s="142"/>
    </row>
    <row r="29" spans="1:8" ht="12.75">
      <c r="A29" s="129"/>
      <c r="B29" s="151">
        <v>60016</v>
      </c>
      <c r="C29" s="151"/>
      <c r="D29" s="128" t="s">
        <v>63</v>
      </c>
      <c r="E29" s="152">
        <f>SUM(E30:E32)</f>
        <v>46200</v>
      </c>
      <c r="F29" s="152">
        <f>SUM(F30:F32)</f>
        <v>61110</v>
      </c>
      <c r="G29" s="97">
        <f t="shared" si="0"/>
        <v>1.3227272727272728</v>
      </c>
      <c r="H29" s="153"/>
    </row>
    <row r="30" spans="1:8" ht="12.75">
      <c r="A30" s="115"/>
      <c r="B30" s="144"/>
      <c r="C30" s="154">
        <v>244</v>
      </c>
      <c r="D30" s="108" t="s">
        <v>64</v>
      </c>
      <c r="E30" s="108"/>
      <c r="F30" s="108"/>
      <c r="G30" s="155"/>
      <c r="H30" s="156"/>
    </row>
    <row r="31" spans="1:8" ht="12.75">
      <c r="A31" s="115"/>
      <c r="B31" s="144"/>
      <c r="C31" s="64"/>
      <c r="D31" s="115" t="s">
        <v>162</v>
      </c>
      <c r="E31" s="115"/>
      <c r="F31" s="115"/>
      <c r="G31" s="157"/>
      <c r="H31" s="144"/>
    </row>
    <row r="32" spans="1:8" ht="12.75">
      <c r="A32" s="115"/>
      <c r="B32" s="144"/>
      <c r="C32" s="64"/>
      <c r="D32" s="115" t="s">
        <v>152</v>
      </c>
      <c r="E32" s="158">
        <v>46200</v>
      </c>
      <c r="F32" s="158">
        <v>61110</v>
      </c>
      <c r="G32" s="159">
        <f t="shared" si="0"/>
        <v>1.3227272727272728</v>
      </c>
      <c r="H32" s="106"/>
    </row>
    <row r="33" spans="1:8" ht="12.75">
      <c r="A33" s="148">
        <v>700</v>
      </c>
      <c r="B33" s="154"/>
      <c r="C33" s="108"/>
      <c r="D33" s="160" t="s">
        <v>195</v>
      </c>
      <c r="E33" s="161"/>
      <c r="F33" s="161"/>
      <c r="G33" s="162"/>
      <c r="H33" s="163"/>
    </row>
    <row r="34" spans="1:8" ht="17.25" customHeight="1">
      <c r="A34" s="164"/>
      <c r="B34" s="165"/>
      <c r="C34" s="166"/>
      <c r="D34" s="87" t="s">
        <v>196</v>
      </c>
      <c r="E34" s="167">
        <f>SUM(E36)</f>
        <v>1674910</v>
      </c>
      <c r="F34" s="167">
        <f>SUM(F36)</f>
        <v>1155820</v>
      </c>
      <c r="G34" s="168">
        <f>F34/E34</f>
        <v>0.690078869909428</v>
      </c>
      <c r="H34" s="164">
        <f>SUM(H37:H44)</f>
        <v>482782</v>
      </c>
    </row>
    <row r="35" spans="1:8" ht="12.75">
      <c r="A35" s="148"/>
      <c r="B35" s="169">
        <v>70005</v>
      </c>
      <c r="C35" s="169"/>
      <c r="D35" s="170" t="s">
        <v>65</v>
      </c>
      <c r="E35" s="152"/>
      <c r="F35" s="170"/>
      <c r="G35" s="171"/>
      <c r="H35" s="172"/>
    </row>
    <row r="36" spans="1:8" ht="12.75">
      <c r="A36" s="164"/>
      <c r="B36" s="101"/>
      <c r="C36" s="101"/>
      <c r="D36" s="102" t="s">
        <v>66</v>
      </c>
      <c r="E36" s="103">
        <f>SUM(E37:E47)</f>
        <v>1674910</v>
      </c>
      <c r="F36" s="173">
        <f>SUM(F37:F47)</f>
        <v>1155820</v>
      </c>
      <c r="G36" s="104">
        <f>F36/E36</f>
        <v>0.690078869909428</v>
      </c>
      <c r="H36" s="174">
        <f>SUM(H37:H47)</f>
        <v>482782</v>
      </c>
    </row>
    <row r="37" spans="1:8" ht="12.75">
      <c r="A37" s="144"/>
      <c r="B37" s="115"/>
      <c r="C37" s="91" t="s">
        <v>18</v>
      </c>
      <c r="D37" s="108" t="s">
        <v>67</v>
      </c>
      <c r="E37" s="156"/>
      <c r="F37" s="108"/>
      <c r="G37" s="175"/>
      <c r="H37" s="156"/>
    </row>
    <row r="38" spans="1:8" ht="12.75">
      <c r="A38" s="144"/>
      <c r="B38" s="115"/>
      <c r="C38" s="99"/>
      <c r="D38" s="120" t="s">
        <v>68</v>
      </c>
      <c r="E38" s="121">
        <v>90000</v>
      </c>
      <c r="F38" s="122">
        <v>106186</v>
      </c>
      <c r="G38" s="123">
        <f>F38/E38</f>
        <v>1.1798444444444445</v>
      </c>
      <c r="H38" s="121">
        <v>96829</v>
      </c>
    </row>
    <row r="39" spans="1:8" ht="12.75">
      <c r="A39" s="144"/>
      <c r="B39" s="115"/>
      <c r="C39" s="176" t="s">
        <v>17</v>
      </c>
      <c r="D39" s="177" t="s">
        <v>61</v>
      </c>
      <c r="E39" s="178">
        <v>210000</v>
      </c>
      <c r="F39" s="178">
        <v>195473</v>
      </c>
      <c r="G39" s="110">
        <f>F39/E39</f>
        <v>0.9308238095238095</v>
      </c>
      <c r="H39" s="178">
        <v>138221</v>
      </c>
    </row>
    <row r="40" spans="1:8" ht="12.75">
      <c r="A40" s="144"/>
      <c r="B40" s="115"/>
      <c r="C40" s="107" t="s">
        <v>19</v>
      </c>
      <c r="D40" s="108" t="s">
        <v>69</v>
      </c>
      <c r="E40" s="156"/>
      <c r="F40" s="108"/>
      <c r="G40" s="146"/>
      <c r="H40" s="111"/>
    </row>
    <row r="41" spans="1:8" ht="12.75">
      <c r="A41" s="144"/>
      <c r="B41" s="115"/>
      <c r="C41" s="114"/>
      <c r="D41" s="115" t="s">
        <v>70</v>
      </c>
      <c r="E41" s="144"/>
      <c r="F41" s="115"/>
      <c r="G41" s="175"/>
      <c r="H41" s="118"/>
    </row>
    <row r="42" spans="1:8" ht="12.75">
      <c r="A42" s="144"/>
      <c r="B42" s="115"/>
      <c r="C42" s="179"/>
      <c r="D42" s="120" t="s">
        <v>71</v>
      </c>
      <c r="E42" s="121">
        <v>50000</v>
      </c>
      <c r="F42" s="122">
        <v>62634</v>
      </c>
      <c r="G42" s="123">
        <f>F42/E42</f>
        <v>1.25268</v>
      </c>
      <c r="H42" s="124"/>
    </row>
    <row r="43" spans="1:8" ht="12.75">
      <c r="A43" s="144"/>
      <c r="B43" s="115"/>
      <c r="C43" s="107" t="s">
        <v>20</v>
      </c>
      <c r="D43" s="108" t="s">
        <v>72</v>
      </c>
      <c r="E43" s="156"/>
      <c r="F43" s="108"/>
      <c r="G43" s="175"/>
      <c r="H43" s="156"/>
    </row>
    <row r="44" spans="1:8" ht="12.75">
      <c r="A44" s="144"/>
      <c r="B44" s="115"/>
      <c r="C44" s="114"/>
      <c r="D44" s="115" t="s">
        <v>73</v>
      </c>
      <c r="E44" s="116">
        <v>1300000</v>
      </c>
      <c r="F44" s="147">
        <v>769143</v>
      </c>
      <c r="G44" s="117">
        <f aca="true" t="shared" si="1" ref="G44:G50">F44/E44</f>
        <v>0.5916484615384615</v>
      </c>
      <c r="H44" s="116">
        <v>247732</v>
      </c>
    </row>
    <row r="45" spans="1:8" ht="12.75">
      <c r="A45" s="144"/>
      <c r="B45" s="115"/>
      <c r="C45" s="180" t="s">
        <v>23</v>
      </c>
      <c r="D45" s="108" t="s">
        <v>87</v>
      </c>
      <c r="E45" s="181"/>
      <c r="F45" s="181"/>
      <c r="G45" s="182"/>
      <c r="H45" s="156"/>
    </row>
    <row r="46" spans="1:8" ht="12.75">
      <c r="A46" s="183"/>
      <c r="B46" s="120"/>
      <c r="C46" s="184"/>
      <c r="D46" s="120" t="s">
        <v>88</v>
      </c>
      <c r="E46" s="122">
        <v>13910</v>
      </c>
      <c r="F46" s="122">
        <v>13000</v>
      </c>
      <c r="G46" s="185">
        <f t="shared" si="1"/>
        <v>0.9345794392523364</v>
      </c>
      <c r="H46" s="183"/>
    </row>
    <row r="47" spans="1:8" ht="12.75">
      <c r="A47" s="144"/>
      <c r="B47" s="115"/>
      <c r="C47" s="114" t="s">
        <v>21</v>
      </c>
      <c r="D47" s="115" t="s">
        <v>74</v>
      </c>
      <c r="E47" s="116">
        <v>11000</v>
      </c>
      <c r="F47" s="147">
        <v>9384</v>
      </c>
      <c r="G47" s="117">
        <f t="shared" si="1"/>
        <v>0.8530909090909091</v>
      </c>
      <c r="H47" s="144"/>
    </row>
    <row r="48" spans="1:8" ht="15.75" customHeight="1">
      <c r="A48" s="142">
        <v>710</v>
      </c>
      <c r="B48" s="139"/>
      <c r="C48" s="150"/>
      <c r="D48" s="139" t="s">
        <v>197</v>
      </c>
      <c r="E48" s="140">
        <f>SUM(E49)</f>
        <v>36000</v>
      </c>
      <c r="F48" s="140">
        <f>SUM(F49)</f>
        <v>19030</v>
      </c>
      <c r="G48" s="141">
        <f t="shared" si="1"/>
        <v>0.5286111111111111</v>
      </c>
      <c r="H48" s="142"/>
    </row>
    <row r="49" spans="1:8" ht="12.75">
      <c r="A49" s="150"/>
      <c r="B49" s="128">
        <v>71035</v>
      </c>
      <c r="C49" s="151"/>
      <c r="D49" s="128" t="s">
        <v>75</v>
      </c>
      <c r="E49" s="103">
        <f>SUM(E50:E53)</f>
        <v>36000</v>
      </c>
      <c r="F49" s="103">
        <f>SUM(F50:F53)</f>
        <v>19030</v>
      </c>
      <c r="G49" s="186">
        <f t="shared" si="1"/>
        <v>0.5286111111111111</v>
      </c>
      <c r="H49" s="150"/>
    </row>
    <row r="50" spans="1:8" ht="12.75">
      <c r="A50" s="144"/>
      <c r="B50" s="115"/>
      <c r="C50" s="114" t="s">
        <v>22</v>
      </c>
      <c r="D50" s="115" t="s">
        <v>76</v>
      </c>
      <c r="E50" s="116">
        <v>34300</v>
      </c>
      <c r="F50" s="116">
        <v>17330</v>
      </c>
      <c r="G50" s="110">
        <f t="shared" si="1"/>
        <v>0.5052478134110787</v>
      </c>
      <c r="H50" s="144"/>
    </row>
    <row r="51" spans="1:8" ht="12.75">
      <c r="A51" s="144"/>
      <c r="B51" s="115"/>
      <c r="C51" s="107">
        <v>202</v>
      </c>
      <c r="D51" s="108" t="s">
        <v>78</v>
      </c>
      <c r="E51" s="109"/>
      <c r="F51" s="108"/>
      <c r="G51" s="187"/>
      <c r="H51" s="111"/>
    </row>
    <row r="52" spans="1:8" ht="12.75">
      <c r="A52" s="144"/>
      <c r="B52" s="115"/>
      <c r="C52" s="114"/>
      <c r="D52" s="115" t="s">
        <v>79</v>
      </c>
      <c r="E52" s="116"/>
      <c r="F52" s="115"/>
      <c r="G52" s="188"/>
      <c r="H52" s="118"/>
    </row>
    <row r="53" spans="1:8" ht="12.75">
      <c r="A53" s="144"/>
      <c r="B53" s="115"/>
      <c r="C53" s="179"/>
      <c r="D53" s="120" t="s">
        <v>80</v>
      </c>
      <c r="E53" s="121">
        <v>1700</v>
      </c>
      <c r="F53" s="122">
        <v>1700</v>
      </c>
      <c r="G53" s="189">
        <f>F53/E53</f>
        <v>1</v>
      </c>
      <c r="H53" s="124"/>
    </row>
    <row r="54" spans="1:8" ht="15" customHeight="1">
      <c r="A54" s="142">
        <v>750</v>
      </c>
      <c r="B54" s="139"/>
      <c r="C54" s="190"/>
      <c r="D54" s="139" t="s">
        <v>198</v>
      </c>
      <c r="E54" s="140">
        <f>SUM(E55+E59+E66+E70+E73)</f>
        <v>350858</v>
      </c>
      <c r="F54" s="140">
        <f>SUM(F55+F59+F66+F70+F73)</f>
        <v>247568</v>
      </c>
      <c r="G54" s="89">
        <f>F54/E54</f>
        <v>0.7056073967246008</v>
      </c>
      <c r="H54" s="142">
        <f>SUM(H59)</f>
        <v>3108</v>
      </c>
    </row>
    <row r="55" spans="1:8" ht="12.75">
      <c r="A55" s="191"/>
      <c r="B55" s="128">
        <v>75011</v>
      </c>
      <c r="C55" s="192"/>
      <c r="D55" s="128" t="s">
        <v>81</v>
      </c>
      <c r="E55" s="193">
        <f>SUM(E58+E56)</f>
        <v>133894</v>
      </c>
      <c r="F55" s="193">
        <f>SUM(F58+F56)</f>
        <v>133894</v>
      </c>
      <c r="G55" s="97">
        <f>F55/E55</f>
        <v>1</v>
      </c>
      <c r="H55" s="129"/>
    </row>
    <row r="56" spans="1:8" ht="12.75">
      <c r="A56" s="144"/>
      <c r="B56" s="115"/>
      <c r="C56" s="107">
        <v>201</v>
      </c>
      <c r="D56" s="108" t="s">
        <v>82</v>
      </c>
      <c r="E56" s="109"/>
      <c r="F56" s="108"/>
      <c r="G56" s="187"/>
      <c r="H56" s="111"/>
    </row>
    <row r="57" spans="1:8" ht="12.75">
      <c r="A57" s="144"/>
      <c r="B57" s="115"/>
      <c r="C57" s="114"/>
      <c r="D57" s="115" t="s">
        <v>83</v>
      </c>
      <c r="E57" s="144"/>
      <c r="F57" s="115"/>
      <c r="G57" s="188"/>
      <c r="H57" s="118"/>
    </row>
    <row r="58" spans="1:8" ht="12.75">
      <c r="A58" s="144"/>
      <c r="B58" s="115"/>
      <c r="C58" s="179"/>
      <c r="D58" s="120" t="s">
        <v>84</v>
      </c>
      <c r="E58" s="121">
        <v>133894</v>
      </c>
      <c r="F58" s="122">
        <v>133894</v>
      </c>
      <c r="G58" s="189">
        <f>F58/E58</f>
        <v>1</v>
      </c>
      <c r="H58" s="124"/>
    </row>
    <row r="59" spans="1:8" ht="12.75">
      <c r="A59" s="191"/>
      <c r="B59" s="151">
        <v>75023</v>
      </c>
      <c r="C59" s="192"/>
      <c r="D59" s="128" t="s">
        <v>85</v>
      </c>
      <c r="E59" s="193">
        <f>SUM(E60:E65)</f>
        <v>133900</v>
      </c>
      <c r="F59" s="193">
        <f>SUM(F60:F65)</f>
        <v>30619</v>
      </c>
      <c r="G59" s="104">
        <f>F59/E59</f>
        <v>0.2286706497386109</v>
      </c>
      <c r="H59" s="151">
        <f>SUM(H60:H65)</f>
        <v>3108</v>
      </c>
    </row>
    <row r="60" spans="1:8" ht="12.75">
      <c r="A60" s="144"/>
      <c r="B60" s="115"/>
      <c r="C60" s="176" t="s">
        <v>22</v>
      </c>
      <c r="D60" s="177" t="s">
        <v>76</v>
      </c>
      <c r="E60" s="178">
        <v>66000</v>
      </c>
      <c r="F60" s="178">
        <v>12580</v>
      </c>
      <c r="G60" s="194">
        <f>F60/E60</f>
        <v>0.1906060606060606</v>
      </c>
      <c r="H60" s="191"/>
    </row>
    <row r="61" spans="1:8" ht="12.75">
      <c r="A61" s="144"/>
      <c r="B61" s="115"/>
      <c r="C61" s="176" t="s">
        <v>15</v>
      </c>
      <c r="D61" s="195" t="s">
        <v>86</v>
      </c>
      <c r="E61" s="178">
        <v>3100</v>
      </c>
      <c r="F61" s="191">
        <v>39</v>
      </c>
      <c r="G61" s="110">
        <f>F61/E61</f>
        <v>0.012580645161290323</v>
      </c>
      <c r="H61" s="191"/>
    </row>
    <row r="62" spans="1:8" ht="12.75">
      <c r="A62" s="144"/>
      <c r="B62" s="115"/>
      <c r="C62" s="107" t="s">
        <v>23</v>
      </c>
      <c r="D62" s="196" t="s">
        <v>87</v>
      </c>
      <c r="E62" s="156"/>
      <c r="F62" s="108"/>
      <c r="G62" s="146"/>
      <c r="H62" s="111"/>
    </row>
    <row r="63" spans="1:8" ht="12.75">
      <c r="A63" s="144"/>
      <c r="B63" s="115"/>
      <c r="C63" s="179"/>
      <c r="D63" s="120" t="s">
        <v>88</v>
      </c>
      <c r="E63" s="121">
        <v>12000</v>
      </c>
      <c r="F63" s="122">
        <v>11101</v>
      </c>
      <c r="G63" s="123">
        <f>F63/E63</f>
        <v>0.9250833333333334</v>
      </c>
      <c r="H63" s="197">
        <v>3108</v>
      </c>
    </row>
    <row r="64" spans="1:8" ht="12.75">
      <c r="A64" s="144"/>
      <c r="B64" s="115"/>
      <c r="C64" s="176" t="s">
        <v>21</v>
      </c>
      <c r="D64" s="177" t="s">
        <v>74</v>
      </c>
      <c r="E64" s="178">
        <v>52800</v>
      </c>
      <c r="F64" s="178">
        <v>6841</v>
      </c>
      <c r="G64" s="123">
        <f>F64/E64</f>
        <v>0.12956439393939395</v>
      </c>
      <c r="H64" s="191"/>
    </row>
    <row r="65" spans="1:8" ht="12.75">
      <c r="A65" s="144"/>
      <c r="B65" s="115"/>
      <c r="C65" s="107" t="s">
        <v>24</v>
      </c>
      <c r="D65" s="108" t="s">
        <v>53</v>
      </c>
      <c r="E65" s="156">
        <v>0</v>
      </c>
      <c r="F65" s="156">
        <v>58</v>
      </c>
      <c r="G65" s="198"/>
      <c r="H65" s="156"/>
    </row>
    <row r="66" spans="1:8" ht="12.75">
      <c r="A66" s="191"/>
      <c r="B66" s="128">
        <v>75056</v>
      </c>
      <c r="C66" s="199"/>
      <c r="D66" s="94" t="s">
        <v>89</v>
      </c>
      <c r="E66" s="93">
        <f>SUM(E67:E69)</f>
        <v>73500</v>
      </c>
      <c r="F66" s="93">
        <f>SUM(F67:F69)</f>
        <v>73491</v>
      </c>
      <c r="G66" s="97">
        <f>F66/E66</f>
        <v>0.9998775510204082</v>
      </c>
      <c r="H66" s="153"/>
    </row>
    <row r="67" spans="1:8" ht="12.75">
      <c r="A67" s="144"/>
      <c r="B67" s="115"/>
      <c r="C67" s="200">
        <v>201</v>
      </c>
      <c r="D67" s="108" t="s">
        <v>82</v>
      </c>
      <c r="E67" s="108"/>
      <c r="F67" s="108"/>
      <c r="G67" s="146"/>
      <c r="H67" s="111"/>
    </row>
    <row r="68" spans="1:8" ht="12.75">
      <c r="A68" s="144"/>
      <c r="B68" s="115"/>
      <c r="C68" s="145"/>
      <c r="D68" s="115" t="s">
        <v>83</v>
      </c>
      <c r="E68" s="115"/>
      <c r="F68" s="115"/>
      <c r="G68" s="175"/>
      <c r="H68" s="118"/>
    </row>
    <row r="69" spans="1:8" ht="12.75">
      <c r="A69" s="144"/>
      <c r="B69" s="115"/>
      <c r="C69" s="145"/>
      <c r="D69" s="115" t="s">
        <v>84</v>
      </c>
      <c r="E69" s="147">
        <v>73500</v>
      </c>
      <c r="F69" s="147">
        <v>73491</v>
      </c>
      <c r="G69" s="189">
        <f>F69/E69</f>
        <v>0.9998775510204082</v>
      </c>
      <c r="H69" s="118"/>
    </row>
    <row r="70" spans="1:8" ht="12.75">
      <c r="A70" s="191"/>
      <c r="B70" s="128">
        <v>75078</v>
      </c>
      <c r="C70" s="127"/>
      <c r="D70" s="128" t="s">
        <v>163</v>
      </c>
      <c r="E70" s="201">
        <f>SUM(E72)</f>
        <v>3564</v>
      </c>
      <c r="F70" s="201">
        <f>SUM(F72)</f>
        <v>3564</v>
      </c>
      <c r="G70" s="104">
        <f>F70/E70</f>
        <v>1</v>
      </c>
      <c r="H70" s="150"/>
    </row>
    <row r="71" spans="1:8" ht="12.75">
      <c r="A71" s="144"/>
      <c r="B71" s="202"/>
      <c r="C71" s="203">
        <v>203</v>
      </c>
      <c r="D71" s="204" t="s">
        <v>164</v>
      </c>
      <c r="E71" s="158"/>
      <c r="F71" s="158"/>
      <c r="G71" s="205"/>
      <c r="H71" s="206"/>
    </row>
    <row r="72" spans="1:8" ht="12.75">
      <c r="A72" s="144"/>
      <c r="B72" s="202"/>
      <c r="C72" s="203"/>
      <c r="D72" s="204" t="s">
        <v>152</v>
      </c>
      <c r="E72" s="158">
        <v>3564</v>
      </c>
      <c r="F72" s="158">
        <v>3564</v>
      </c>
      <c r="G72" s="189">
        <f>F72/E72</f>
        <v>1</v>
      </c>
      <c r="H72" s="206"/>
    </row>
    <row r="73" spans="1:8" ht="12.75">
      <c r="A73" s="191"/>
      <c r="B73" s="128">
        <v>75095</v>
      </c>
      <c r="C73" s="127"/>
      <c r="D73" s="128" t="s">
        <v>165</v>
      </c>
      <c r="E73" s="201">
        <f>SUM(E74:E75)</f>
        <v>6000</v>
      </c>
      <c r="F73" s="201">
        <f>SUM(F74:F75)</f>
        <v>6000</v>
      </c>
      <c r="G73" s="171">
        <f>F73/E73</f>
        <v>1</v>
      </c>
      <c r="H73" s="207"/>
    </row>
    <row r="74" spans="1:8" ht="12.75">
      <c r="A74" s="106"/>
      <c r="B74" s="163"/>
      <c r="C74" s="208" t="s">
        <v>166</v>
      </c>
      <c r="D74" s="209" t="s">
        <v>167</v>
      </c>
      <c r="E74" s="161"/>
      <c r="F74" s="161"/>
      <c r="G74" s="210"/>
      <c r="H74" s="211"/>
    </row>
    <row r="75" spans="1:8" ht="12.75">
      <c r="A75" s="106"/>
      <c r="B75" s="212"/>
      <c r="C75" s="213"/>
      <c r="D75" s="214" t="s">
        <v>168</v>
      </c>
      <c r="E75" s="215">
        <v>6000</v>
      </c>
      <c r="F75" s="215">
        <v>6000</v>
      </c>
      <c r="G75" s="189">
        <f>F75/E75</f>
        <v>1</v>
      </c>
      <c r="H75" s="216"/>
    </row>
    <row r="76" spans="1:8" ht="18" customHeight="1">
      <c r="A76" s="148">
        <v>751</v>
      </c>
      <c r="B76" s="217"/>
      <c r="C76" s="218"/>
      <c r="D76" s="219" t="s">
        <v>215</v>
      </c>
      <c r="E76" s="220"/>
      <c r="F76" s="220"/>
      <c r="G76" s="221"/>
      <c r="H76" s="220"/>
    </row>
    <row r="77" spans="1:8" ht="15.75" customHeight="1">
      <c r="A77" s="218"/>
      <c r="B77" s="222"/>
      <c r="C77" s="86"/>
      <c r="D77" s="87" t="s">
        <v>216</v>
      </c>
      <c r="E77" s="88">
        <f>SUM(E78+E83)</f>
        <v>73337</v>
      </c>
      <c r="F77" s="88">
        <f>SUM(F78+F83)</f>
        <v>73337</v>
      </c>
      <c r="G77" s="89">
        <f>F77/E77</f>
        <v>1</v>
      </c>
      <c r="H77" s="86"/>
    </row>
    <row r="78" spans="1:8" ht="16.5" customHeight="1">
      <c r="A78" s="129"/>
      <c r="B78" s="223">
        <v>75101</v>
      </c>
      <c r="C78" s="93"/>
      <c r="D78" s="94" t="s">
        <v>90</v>
      </c>
      <c r="E78" s="93">
        <f>SUM(E79:E81)</f>
        <v>3582</v>
      </c>
      <c r="F78" s="93">
        <f>SUM(F79:F81)</f>
        <v>3582</v>
      </c>
      <c r="G78" s="171">
        <f>F78/E78</f>
        <v>1</v>
      </c>
      <c r="H78" s="153"/>
    </row>
    <row r="79" spans="1:8" ht="12.75">
      <c r="A79" s="144"/>
      <c r="B79" s="111"/>
      <c r="C79" s="111">
        <v>201</v>
      </c>
      <c r="D79" s="154" t="s">
        <v>82</v>
      </c>
      <c r="E79" s="108"/>
      <c r="F79" s="108"/>
      <c r="G79" s="146"/>
      <c r="H79" s="111"/>
    </row>
    <row r="80" spans="1:8" ht="12.75">
      <c r="A80" s="144"/>
      <c r="B80" s="118"/>
      <c r="C80" s="118"/>
      <c r="D80" s="64" t="s">
        <v>83</v>
      </c>
      <c r="E80" s="147"/>
      <c r="F80" s="115"/>
      <c r="G80" s="188"/>
      <c r="H80" s="118"/>
    </row>
    <row r="81" spans="1:8" ht="12.75">
      <c r="A81" s="144"/>
      <c r="B81" s="118"/>
      <c r="C81" s="118"/>
      <c r="D81" s="64" t="s">
        <v>84</v>
      </c>
      <c r="E81" s="147">
        <v>3582</v>
      </c>
      <c r="F81" s="147">
        <v>3582</v>
      </c>
      <c r="G81" s="117">
        <f>F81/E81</f>
        <v>1</v>
      </c>
      <c r="H81" s="118"/>
    </row>
    <row r="82" spans="1:8" ht="12.75">
      <c r="A82" s="156"/>
      <c r="B82" s="93">
        <v>75109</v>
      </c>
      <c r="C82" s="96"/>
      <c r="D82" s="224" t="s">
        <v>169</v>
      </c>
      <c r="E82" s="225"/>
      <c r="F82" s="225"/>
      <c r="G82" s="97"/>
      <c r="H82" s="226"/>
    </row>
    <row r="83" spans="1:8" ht="12.75">
      <c r="A83" s="183"/>
      <c r="B83" s="101"/>
      <c r="C83" s="174"/>
      <c r="D83" s="227" t="s">
        <v>170</v>
      </c>
      <c r="E83" s="173">
        <f>SUM(E84:E86)</f>
        <v>69755</v>
      </c>
      <c r="F83" s="173">
        <f>SUM(F84:F86)</f>
        <v>69755</v>
      </c>
      <c r="G83" s="104">
        <f>F83/E83</f>
        <v>1</v>
      </c>
      <c r="H83" s="228"/>
    </row>
    <row r="84" spans="1:8" ht="12.75">
      <c r="A84" s="115"/>
      <c r="B84" s="218"/>
      <c r="C84" s="204">
        <v>201</v>
      </c>
      <c r="D84" s="229" t="s">
        <v>171</v>
      </c>
      <c r="E84" s="230"/>
      <c r="F84" s="158"/>
      <c r="G84" s="231"/>
      <c r="H84" s="211"/>
    </row>
    <row r="85" spans="1:8" ht="12.75">
      <c r="A85" s="115"/>
      <c r="B85" s="218"/>
      <c r="C85" s="204"/>
      <c r="D85" s="229" t="s">
        <v>172</v>
      </c>
      <c r="E85" s="230"/>
      <c r="F85" s="158"/>
      <c r="G85" s="231"/>
      <c r="H85" s="206"/>
    </row>
    <row r="86" spans="1:8" ht="12.75">
      <c r="A86" s="115"/>
      <c r="B86" s="86"/>
      <c r="C86" s="214"/>
      <c r="D86" s="232" t="s">
        <v>84</v>
      </c>
      <c r="E86" s="134">
        <v>69755</v>
      </c>
      <c r="F86" s="215">
        <v>69755</v>
      </c>
      <c r="G86" s="123">
        <f>F86/E86</f>
        <v>1</v>
      </c>
      <c r="H86" s="216"/>
    </row>
    <row r="87" spans="1:8" ht="14.25" customHeight="1">
      <c r="A87" s="148">
        <v>752</v>
      </c>
      <c r="B87" s="149"/>
      <c r="C87" s="86"/>
      <c r="D87" s="139" t="s">
        <v>199</v>
      </c>
      <c r="E87" s="142">
        <f>SUM(E88)</f>
        <v>375</v>
      </c>
      <c r="F87" s="142">
        <f>SUM(F89:F91)</f>
        <v>375</v>
      </c>
      <c r="G87" s="141">
        <f>F87/E87</f>
        <v>1</v>
      </c>
      <c r="H87" s="142"/>
    </row>
    <row r="88" spans="1:8" ht="12.75">
      <c r="A88" s="150"/>
      <c r="B88" s="233">
        <v>75212</v>
      </c>
      <c r="C88" s="151"/>
      <c r="D88" s="128" t="s">
        <v>91</v>
      </c>
      <c r="E88" s="151">
        <f>SUM(E89:E91)</f>
        <v>375</v>
      </c>
      <c r="F88" s="151">
        <f>SUM(F89:F91)</f>
        <v>375</v>
      </c>
      <c r="G88" s="186">
        <f>F88/E88</f>
        <v>1</v>
      </c>
      <c r="H88" s="150"/>
    </row>
    <row r="89" spans="1:8" ht="12.75">
      <c r="A89" s="144"/>
      <c r="B89" s="64"/>
      <c r="C89" s="144">
        <v>201</v>
      </c>
      <c r="D89" s="115" t="s">
        <v>82</v>
      </c>
      <c r="E89" s="144"/>
      <c r="F89" s="115"/>
      <c r="G89" s="146"/>
      <c r="H89" s="118"/>
    </row>
    <row r="90" spans="1:8" ht="12.75">
      <c r="A90" s="144"/>
      <c r="B90" s="64"/>
      <c r="C90" s="144"/>
      <c r="D90" s="115" t="s">
        <v>83</v>
      </c>
      <c r="E90" s="144"/>
      <c r="F90" s="115"/>
      <c r="G90" s="175"/>
      <c r="H90" s="118"/>
    </row>
    <row r="91" spans="1:8" ht="13.5" thickBot="1">
      <c r="A91" s="234"/>
      <c r="B91" s="76"/>
      <c r="C91" s="234"/>
      <c r="D91" s="235" t="s">
        <v>84</v>
      </c>
      <c r="E91" s="234">
        <v>375</v>
      </c>
      <c r="F91" s="235">
        <v>375</v>
      </c>
      <c r="G91" s="236">
        <f>F91/E91</f>
        <v>1</v>
      </c>
      <c r="H91" s="237"/>
    </row>
    <row r="92" spans="1:8" ht="0.75" customHeight="1">
      <c r="A92" s="144"/>
      <c r="B92" s="64"/>
      <c r="C92" s="144"/>
      <c r="D92" s="115"/>
      <c r="E92" s="144"/>
      <c r="F92" s="115"/>
      <c r="G92" s="117"/>
      <c r="H92" s="118"/>
    </row>
    <row r="93" spans="1:8" ht="15.75" customHeight="1">
      <c r="A93" s="148">
        <v>754</v>
      </c>
      <c r="B93" s="148"/>
      <c r="C93" s="238"/>
      <c r="D93" s="148" t="s">
        <v>200</v>
      </c>
      <c r="E93" s="148"/>
      <c r="F93" s="148"/>
      <c r="G93" s="221"/>
      <c r="H93" s="148"/>
    </row>
    <row r="94" spans="1:8" ht="14.25" customHeight="1">
      <c r="A94" s="86"/>
      <c r="B94" s="86"/>
      <c r="C94" s="86"/>
      <c r="D94" s="164" t="s">
        <v>201</v>
      </c>
      <c r="E94" s="88">
        <f>SUM(E99+E95)</f>
        <v>18825</v>
      </c>
      <c r="F94" s="88">
        <f>SUM(F95+F99)</f>
        <v>15074</v>
      </c>
      <c r="G94" s="89">
        <f>F94/E94</f>
        <v>0.8007436918990704</v>
      </c>
      <c r="H94" s="88">
        <f>SUM(H95+H99)</f>
        <v>12625</v>
      </c>
    </row>
    <row r="95" spans="1:8" ht="12.75">
      <c r="A95" s="183"/>
      <c r="B95" s="102">
        <v>75414</v>
      </c>
      <c r="C95" s="101"/>
      <c r="D95" s="102" t="s">
        <v>92</v>
      </c>
      <c r="E95" s="101">
        <f>SUM(E96:E98)</f>
        <v>325</v>
      </c>
      <c r="F95" s="101">
        <f>SUM(F96:F98)</f>
        <v>325</v>
      </c>
      <c r="G95" s="104">
        <f>F95/E95</f>
        <v>1</v>
      </c>
      <c r="H95" s="239"/>
    </row>
    <row r="96" spans="1:8" ht="12.75">
      <c r="A96" s="144"/>
      <c r="B96" s="156"/>
      <c r="C96" s="156">
        <v>201</v>
      </c>
      <c r="D96" s="156" t="s">
        <v>82</v>
      </c>
      <c r="E96" s="156"/>
      <c r="F96" s="108"/>
      <c r="G96" s="146"/>
      <c r="H96" s="118"/>
    </row>
    <row r="97" spans="1:8" ht="12.75">
      <c r="A97" s="144"/>
      <c r="B97" s="144"/>
      <c r="C97" s="114"/>
      <c r="D97" s="144" t="s">
        <v>83</v>
      </c>
      <c r="E97" s="144"/>
      <c r="F97" s="115"/>
      <c r="G97" s="188"/>
      <c r="H97" s="118"/>
    </row>
    <row r="98" spans="1:8" ht="12.75">
      <c r="A98" s="144"/>
      <c r="B98" s="183"/>
      <c r="C98" s="183"/>
      <c r="D98" s="183" t="s">
        <v>84</v>
      </c>
      <c r="E98" s="183">
        <v>325</v>
      </c>
      <c r="F98" s="120">
        <v>325</v>
      </c>
      <c r="G98" s="123">
        <f>F98/E98</f>
        <v>1</v>
      </c>
      <c r="H98" s="124"/>
    </row>
    <row r="99" spans="1:8" ht="12.75">
      <c r="A99" s="150"/>
      <c r="B99" s="128">
        <v>75416</v>
      </c>
      <c r="C99" s="151"/>
      <c r="D99" s="128" t="s">
        <v>93</v>
      </c>
      <c r="E99" s="193">
        <v>18500</v>
      </c>
      <c r="F99" s="193">
        <f>SUM(F101)</f>
        <v>14749</v>
      </c>
      <c r="G99" s="97">
        <f>F99/E99</f>
        <v>0.7972432432432432</v>
      </c>
      <c r="H99" s="193">
        <f>SUM(H101)</f>
        <v>12625</v>
      </c>
    </row>
    <row r="100" spans="1:8" ht="12.75">
      <c r="A100" s="106"/>
      <c r="B100" s="204"/>
      <c r="C100" s="112" t="s">
        <v>25</v>
      </c>
      <c r="D100" s="204" t="s">
        <v>94</v>
      </c>
      <c r="E100" s="106"/>
      <c r="F100" s="204"/>
      <c r="G100" s="205"/>
      <c r="H100" s="206"/>
    </row>
    <row r="101" spans="1:8" ht="12.75">
      <c r="A101" s="106"/>
      <c r="B101" s="204"/>
      <c r="C101" s="112"/>
      <c r="D101" s="204" t="s">
        <v>95</v>
      </c>
      <c r="E101" s="230">
        <v>18500</v>
      </c>
      <c r="F101" s="158">
        <v>14749</v>
      </c>
      <c r="G101" s="231">
        <f>F101/E101</f>
        <v>0.7972432432432432</v>
      </c>
      <c r="H101" s="240">
        <v>12625</v>
      </c>
    </row>
    <row r="102" spans="1:8" ht="15.75" customHeight="1">
      <c r="A102" s="148">
        <v>756</v>
      </c>
      <c r="B102" s="160"/>
      <c r="C102" s="241"/>
      <c r="D102" s="160" t="s">
        <v>202</v>
      </c>
      <c r="E102" s="148"/>
      <c r="F102" s="160"/>
      <c r="G102" s="221"/>
      <c r="H102" s="242"/>
    </row>
    <row r="103" spans="1:8" ht="13.5" customHeight="1">
      <c r="A103" s="218"/>
      <c r="B103" s="243"/>
      <c r="C103" s="244"/>
      <c r="D103" s="219" t="s">
        <v>203</v>
      </c>
      <c r="E103" s="218"/>
      <c r="F103" s="243"/>
      <c r="G103" s="245"/>
      <c r="H103" s="228"/>
    </row>
    <row r="104" spans="1:8" ht="12.75" customHeight="1">
      <c r="A104" s="86"/>
      <c r="B104" s="243"/>
      <c r="C104" s="246"/>
      <c r="D104" s="87" t="s">
        <v>204</v>
      </c>
      <c r="E104" s="88">
        <f>SUM(E148+E137+E126+E114+E106)</f>
        <v>13638212</v>
      </c>
      <c r="F104" s="88">
        <f>SUM(F148+F137+F126+F114+F106)</f>
        <v>13594565</v>
      </c>
      <c r="G104" s="89">
        <f>F104/E104</f>
        <v>0.9967996537962601</v>
      </c>
      <c r="H104" s="247">
        <f>SUM(H106+H114+H126+H137)</f>
        <v>1754550</v>
      </c>
    </row>
    <row r="105" spans="1:8" ht="12.75">
      <c r="A105" s="156"/>
      <c r="B105" s="93">
        <v>75601</v>
      </c>
      <c r="C105" s="248"/>
      <c r="D105" s="94" t="s">
        <v>96</v>
      </c>
      <c r="E105" s="93"/>
      <c r="F105" s="94"/>
      <c r="G105" s="249"/>
      <c r="H105" s="96"/>
    </row>
    <row r="106" spans="1:8" ht="12.75">
      <c r="A106" s="183"/>
      <c r="B106" s="101"/>
      <c r="C106" s="250"/>
      <c r="D106" s="102" t="s">
        <v>97</v>
      </c>
      <c r="E106" s="103">
        <f>SUM(E109+E110)</f>
        <v>128950</v>
      </c>
      <c r="F106" s="103">
        <f>SUM(F109+F110)</f>
        <v>84092</v>
      </c>
      <c r="G106" s="104">
        <f>F106/E106</f>
        <v>0.6521287320666925</v>
      </c>
      <c r="H106" s="103">
        <v>69396</v>
      </c>
    </row>
    <row r="107" spans="1:8" ht="12.75">
      <c r="A107" s="115"/>
      <c r="B107" s="144"/>
      <c r="C107" s="251" t="s">
        <v>32</v>
      </c>
      <c r="D107" s="144" t="s">
        <v>98</v>
      </c>
      <c r="E107" s="144"/>
      <c r="F107" s="115"/>
      <c r="G107" s="157"/>
      <c r="H107" s="116"/>
    </row>
    <row r="108" spans="1:8" ht="12.75">
      <c r="A108" s="115"/>
      <c r="B108" s="144"/>
      <c r="C108" s="251"/>
      <c r="D108" s="144" t="s">
        <v>99</v>
      </c>
      <c r="E108" s="144"/>
      <c r="F108" s="115"/>
      <c r="G108" s="252"/>
      <c r="H108" s="144"/>
    </row>
    <row r="109" spans="1:8" ht="12.75">
      <c r="A109" s="115"/>
      <c r="B109" s="144"/>
      <c r="C109" s="251"/>
      <c r="D109" s="144" t="s">
        <v>100</v>
      </c>
      <c r="E109" s="121">
        <v>125000</v>
      </c>
      <c r="F109" s="122">
        <v>82388</v>
      </c>
      <c r="G109" s="185">
        <f>F109/E109</f>
        <v>0.659104</v>
      </c>
      <c r="H109" s="121">
        <v>69396</v>
      </c>
    </row>
    <row r="110" spans="1:8" ht="12.75">
      <c r="A110" s="115"/>
      <c r="B110" s="144"/>
      <c r="C110" s="253" t="s">
        <v>41</v>
      </c>
      <c r="D110" s="108" t="s">
        <v>101</v>
      </c>
      <c r="E110" s="109">
        <v>3950</v>
      </c>
      <c r="F110" s="109">
        <v>1704</v>
      </c>
      <c r="G110" s="210">
        <f>F110/E110</f>
        <v>0.43139240506329113</v>
      </c>
      <c r="H110" s="144"/>
    </row>
    <row r="111" spans="1:8" ht="12.75">
      <c r="A111" s="153"/>
      <c r="B111" s="93">
        <v>75615</v>
      </c>
      <c r="C111" s="248"/>
      <c r="D111" s="94" t="s">
        <v>102</v>
      </c>
      <c r="E111" s="93"/>
      <c r="F111" s="94"/>
      <c r="G111" s="97"/>
      <c r="H111" s="96"/>
    </row>
    <row r="112" spans="1:8" ht="12.75">
      <c r="A112" s="254"/>
      <c r="B112" s="169"/>
      <c r="C112" s="255"/>
      <c r="D112" s="170" t="s">
        <v>103</v>
      </c>
      <c r="E112" s="169"/>
      <c r="F112" s="170"/>
      <c r="G112" s="171"/>
      <c r="H112" s="172"/>
    </row>
    <row r="113" spans="1:8" ht="12.75">
      <c r="A113" s="254"/>
      <c r="B113" s="169"/>
      <c r="C113" s="255"/>
      <c r="D113" s="170" t="s">
        <v>104</v>
      </c>
      <c r="E113" s="169"/>
      <c r="F113" s="170"/>
      <c r="G113" s="171"/>
      <c r="H113" s="172"/>
    </row>
    <row r="114" spans="1:8" ht="12.75">
      <c r="A114" s="239"/>
      <c r="B114" s="101"/>
      <c r="C114" s="250"/>
      <c r="D114" s="102" t="s">
        <v>105</v>
      </c>
      <c r="E114" s="103">
        <f>SUM(E115:E121)</f>
        <v>3859500</v>
      </c>
      <c r="F114" s="103">
        <f>SUM(F115:F121)</f>
        <v>4162003</v>
      </c>
      <c r="G114" s="104">
        <f aca="true" t="shared" si="2" ref="G114:G121">F114/E114</f>
        <v>1.0783788055447596</v>
      </c>
      <c r="H114" s="256">
        <f>SUM(H115:H121)</f>
        <v>930670</v>
      </c>
    </row>
    <row r="115" spans="1:8" ht="12.75">
      <c r="A115" s="257"/>
      <c r="B115" s="106"/>
      <c r="C115" s="258" t="s">
        <v>28</v>
      </c>
      <c r="D115" s="214" t="s">
        <v>106</v>
      </c>
      <c r="E115" s="134">
        <v>3361200</v>
      </c>
      <c r="F115" s="215">
        <v>3589664</v>
      </c>
      <c r="G115" s="189">
        <f t="shared" si="2"/>
        <v>1.0679709627513982</v>
      </c>
      <c r="H115" s="259">
        <v>777192</v>
      </c>
    </row>
    <row r="116" spans="1:8" ht="12.75">
      <c r="A116" s="257"/>
      <c r="B116" s="106"/>
      <c r="C116" s="260" t="s">
        <v>29</v>
      </c>
      <c r="D116" s="133" t="s">
        <v>107</v>
      </c>
      <c r="E116" s="261">
        <v>304200</v>
      </c>
      <c r="F116" s="262">
        <v>330667</v>
      </c>
      <c r="G116" s="263">
        <f t="shared" si="2"/>
        <v>1.0870052596975674</v>
      </c>
      <c r="H116" s="264">
        <v>140881</v>
      </c>
    </row>
    <row r="117" spans="1:8" ht="12.75">
      <c r="A117" s="257"/>
      <c r="B117" s="106"/>
      <c r="C117" s="260" t="s">
        <v>30</v>
      </c>
      <c r="D117" s="133" t="s">
        <v>108</v>
      </c>
      <c r="E117" s="261">
        <v>8050</v>
      </c>
      <c r="F117" s="262">
        <v>8536</v>
      </c>
      <c r="G117" s="263">
        <f t="shared" si="2"/>
        <v>1.0603726708074535</v>
      </c>
      <c r="H117" s="265">
        <v>63</v>
      </c>
    </row>
    <row r="118" spans="1:8" ht="12.75">
      <c r="A118" s="257"/>
      <c r="B118" s="106"/>
      <c r="C118" s="266" t="s">
        <v>31</v>
      </c>
      <c r="D118" s="209" t="s">
        <v>109</v>
      </c>
      <c r="E118" s="267">
        <v>104800</v>
      </c>
      <c r="F118" s="161">
        <v>135438</v>
      </c>
      <c r="G118" s="210">
        <f t="shared" si="2"/>
        <v>1.2923473282442748</v>
      </c>
      <c r="H118" s="268">
        <v>12496</v>
      </c>
    </row>
    <row r="119" spans="1:8" ht="12.75">
      <c r="A119" s="115"/>
      <c r="B119" s="204"/>
      <c r="C119" s="208" t="s">
        <v>39</v>
      </c>
      <c r="D119" s="209" t="s">
        <v>173</v>
      </c>
      <c r="E119" s="209"/>
      <c r="F119" s="209"/>
      <c r="G119" s="162"/>
      <c r="H119" s="163"/>
    </row>
    <row r="120" spans="1:8" ht="12.75">
      <c r="A120" s="115"/>
      <c r="B120" s="204"/>
      <c r="C120" s="213"/>
      <c r="D120" s="214" t="s">
        <v>174</v>
      </c>
      <c r="E120" s="215">
        <v>7750</v>
      </c>
      <c r="F120" s="215">
        <v>32094</v>
      </c>
      <c r="G120" s="269">
        <f t="shared" si="2"/>
        <v>4.1411612903225805</v>
      </c>
      <c r="H120" s="212">
        <v>38</v>
      </c>
    </row>
    <row r="121" spans="1:8" ht="12.75">
      <c r="A121" s="115"/>
      <c r="B121" s="212"/>
      <c r="C121" s="258" t="s">
        <v>41</v>
      </c>
      <c r="D121" s="214" t="s">
        <v>101</v>
      </c>
      <c r="E121" s="134">
        <v>73500</v>
      </c>
      <c r="F121" s="215">
        <v>65604</v>
      </c>
      <c r="G121" s="231">
        <f t="shared" si="2"/>
        <v>0.8925714285714286</v>
      </c>
      <c r="H121" s="216"/>
    </row>
    <row r="122" spans="1:8" ht="12.75">
      <c r="A122" s="156"/>
      <c r="B122" s="170">
        <v>75616</v>
      </c>
      <c r="C122" s="199"/>
      <c r="D122" s="94" t="s">
        <v>102</v>
      </c>
      <c r="E122" s="93"/>
      <c r="F122" s="94"/>
      <c r="G122" s="97"/>
      <c r="H122" s="96"/>
    </row>
    <row r="123" spans="1:8" ht="12.75">
      <c r="A123" s="144"/>
      <c r="B123" s="170"/>
      <c r="C123" s="270"/>
      <c r="D123" s="170" t="s">
        <v>110</v>
      </c>
      <c r="E123" s="169"/>
      <c r="F123" s="170"/>
      <c r="G123" s="171"/>
      <c r="H123" s="172"/>
    </row>
    <row r="124" spans="1:8" ht="12.75">
      <c r="A124" s="144"/>
      <c r="B124" s="170"/>
      <c r="C124" s="270"/>
      <c r="D124" s="170" t="s">
        <v>111</v>
      </c>
      <c r="E124" s="169"/>
      <c r="F124" s="170"/>
      <c r="G124" s="171"/>
      <c r="H124" s="172"/>
    </row>
    <row r="125" spans="1:8" ht="12.75">
      <c r="A125" s="144"/>
      <c r="B125" s="170"/>
      <c r="C125" s="270"/>
      <c r="D125" s="170" t="s">
        <v>112</v>
      </c>
      <c r="E125" s="169"/>
      <c r="F125" s="170"/>
      <c r="G125" s="171"/>
      <c r="H125" s="172"/>
    </row>
    <row r="126" spans="1:8" ht="12.75">
      <c r="A126" s="183"/>
      <c r="B126" s="102"/>
      <c r="C126" s="271"/>
      <c r="D126" s="102" t="s">
        <v>97</v>
      </c>
      <c r="E126" s="103">
        <f>SUM(E127:E135)</f>
        <v>2988362</v>
      </c>
      <c r="F126" s="103">
        <f>SUM(F127:F135)</f>
        <v>3045818</v>
      </c>
      <c r="G126" s="104">
        <f aca="true" t="shared" si="3" ref="G126:G135">F126/E126</f>
        <v>1.0192265863372643</v>
      </c>
      <c r="H126" s="256">
        <f>SUM(H127:H135)</f>
        <v>737270</v>
      </c>
    </row>
    <row r="127" spans="1:8" ht="12.75">
      <c r="A127" s="144"/>
      <c r="B127" s="204"/>
      <c r="C127" s="272" t="s">
        <v>28</v>
      </c>
      <c r="D127" s="133" t="s">
        <v>106</v>
      </c>
      <c r="E127" s="261">
        <v>1406000</v>
      </c>
      <c r="F127" s="262">
        <v>1473322</v>
      </c>
      <c r="G127" s="189">
        <f>F127/E127</f>
        <v>1.0478819345661452</v>
      </c>
      <c r="H127" s="264">
        <v>401251</v>
      </c>
    </row>
    <row r="128" spans="1:8" ht="12.75">
      <c r="A128" s="144"/>
      <c r="B128" s="204"/>
      <c r="C128" s="272" t="s">
        <v>29</v>
      </c>
      <c r="D128" s="133" t="s">
        <v>107</v>
      </c>
      <c r="E128" s="261">
        <v>677100</v>
      </c>
      <c r="F128" s="262">
        <v>671296</v>
      </c>
      <c r="G128" s="263">
        <f t="shared" si="3"/>
        <v>0.9914281494609364</v>
      </c>
      <c r="H128" s="264">
        <v>144065</v>
      </c>
    </row>
    <row r="129" spans="1:8" ht="12.75">
      <c r="A129" s="144"/>
      <c r="B129" s="204"/>
      <c r="C129" s="272" t="s">
        <v>30</v>
      </c>
      <c r="D129" s="133" t="s">
        <v>108</v>
      </c>
      <c r="E129" s="135">
        <v>750</v>
      </c>
      <c r="F129" s="133">
        <v>704</v>
      </c>
      <c r="G129" s="263">
        <f t="shared" si="3"/>
        <v>0.9386666666666666</v>
      </c>
      <c r="H129" s="265">
        <v>224</v>
      </c>
    </row>
    <row r="130" spans="1:8" ht="12.75">
      <c r="A130" s="144"/>
      <c r="B130" s="204"/>
      <c r="C130" s="272" t="s">
        <v>31</v>
      </c>
      <c r="D130" s="133" t="s">
        <v>109</v>
      </c>
      <c r="E130" s="261">
        <v>180100</v>
      </c>
      <c r="F130" s="262">
        <v>249800</v>
      </c>
      <c r="G130" s="263">
        <f t="shared" si="3"/>
        <v>1.3870072182121045</v>
      </c>
      <c r="H130" s="264">
        <v>182487</v>
      </c>
    </row>
    <row r="131" spans="1:8" ht="12.75">
      <c r="A131" s="144"/>
      <c r="B131" s="204"/>
      <c r="C131" s="272" t="s">
        <v>33</v>
      </c>
      <c r="D131" s="133" t="s">
        <v>113</v>
      </c>
      <c r="E131" s="261">
        <v>130762</v>
      </c>
      <c r="F131" s="262">
        <v>50667</v>
      </c>
      <c r="G131" s="263">
        <f t="shared" si="3"/>
        <v>0.387474954497484</v>
      </c>
      <c r="H131" s="264">
        <v>6840</v>
      </c>
    </row>
    <row r="132" spans="1:8" ht="12.75">
      <c r="A132" s="144"/>
      <c r="B132" s="204"/>
      <c r="C132" s="272" t="s">
        <v>34</v>
      </c>
      <c r="D132" s="133" t="s">
        <v>114</v>
      </c>
      <c r="E132" s="261">
        <v>19500</v>
      </c>
      <c r="F132" s="262">
        <v>13830</v>
      </c>
      <c r="G132" s="263">
        <f t="shared" si="3"/>
        <v>0.7092307692307692</v>
      </c>
      <c r="H132" s="265">
        <v>211</v>
      </c>
    </row>
    <row r="133" spans="1:8" ht="12.75">
      <c r="A133" s="144"/>
      <c r="B133" s="204"/>
      <c r="C133" s="272" t="s">
        <v>36</v>
      </c>
      <c r="D133" s="133" t="s">
        <v>115</v>
      </c>
      <c r="E133" s="261">
        <v>202300</v>
      </c>
      <c r="F133" s="262">
        <v>214066</v>
      </c>
      <c r="G133" s="263">
        <f t="shared" si="3"/>
        <v>1.0581611468116658</v>
      </c>
      <c r="H133" s="265"/>
    </row>
    <row r="134" spans="1:8" ht="12.75">
      <c r="A134" s="144"/>
      <c r="B134" s="204"/>
      <c r="C134" s="272" t="s">
        <v>39</v>
      </c>
      <c r="D134" s="133" t="s">
        <v>116</v>
      </c>
      <c r="E134" s="261">
        <v>310950</v>
      </c>
      <c r="F134" s="262">
        <v>317493</v>
      </c>
      <c r="G134" s="263">
        <f t="shared" si="3"/>
        <v>1.021041968162084</v>
      </c>
      <c r="H134" s="264">
        <v>2192</v>
      </c>
    </row>
    <row r="135" spans="1:8" ht="12.75">
      <c r="A135" s="144"/>
      <c r="B135" s="204"/>
      <c r="C135" s="112" t="s">
        <v>41</v>
      </c>
      <c r="D135" s="204" t="s">
        <v>101</v>
      </c>
      <c r="E135" s="230">
        <v>60900</v>
      </c>
      <c r="F135" s="158">
        <v>54640</v>
      </c>
      <c r="G135" s="210">
        <f t="shared" si="3"/>
        <v>0.8972085385878489</v>
      </c>
      <c r="H135" s="206"/>
    </row>
    <row r="136" spans="1:8" ht="12.75">
      <c r="A136" s="108"/>
      <c r="B136" s="93">
        <v>75618</v>
      </c>
      <c r="C136" s="199"/>
      <c r="D136" s="93" t="s">
        <v>144</v>
      </c>
      <c r="E136" s="93"/>
      <c r="F136" s="94"/>
      <c r="G136" s="97"/>
      <c r="H136" s="96"/>
    </row>
    <row r="137" spans="1:8" ht="12.75">
      <c r="A137" s="120"/>
      <c r="B137" s="101"/>
      <c r="C137" s="271"/>
      <c r="D137" s="101" t="s">
        <v>145</v>
      </c>
      <c r="E137" s="103">
        <f>SUM(E138:E146)</f>
        <v>861400</v>
      </c>
      <c r="F137" s="103">
        <f>SUM(F138:F146)</f>
        <v>820689</v>
      </c>
      <c r="G137" s="104">
        <f>F137/E137</f>
        <v>0.9527385651265382</v>
      </c>
      <c r="H137" s="256">
        <f>SUM(H138:H146)</f>
        <v>17214</v>
      </c>
    </row>
    <row r="138" spans="1:8" ht="12.75">
      <c r="A138" s="144"/>
      <c r="B138" s="204"/>
      <c r="C138" s="112" t="s">
        <v>35</v>
      </c>
      <c r="D138" s="204" t="s">
        <v>117</v>
      </c>
      <c r="E138" s="230">
        <v>512800</v>
      </c>
      <c r="F138" s="158">
        <v>443384</v>
      </c>
      <c r="G138" s="231">
        <f>F138/E138</f>
        <v>0.8646333853354135</v>
      </c>
      <c r="H138" s="240">
        <v>14857</v>
      </c>
    </row>
    <row r="139" spans="1:8" ht="12.75">
      <c r="A139" s="183"/>
      <c r="B139" s="214"/>
      <c r="C139" s="272" t="s">
        <v>175</v>
      </c>
      <c r="D139" s="273" t="s">
        <v>176</v>
      </c>
      <c r="E139" s="262"/>
      <c r="F139" s="262"/>
      <c r="G139" s="274"/>
      <c r="H139" s="135"/>
    </row>
    <row r="140" spans="1:8" ht="12.75">
      <c r="A140" s="144"/>
      <c r="B140" s="204"/>
      <c r="C140" s="99"/>
      <c r="D140" s="275" t="s">
        <v>177</v>
      </c>
      <c r="E140" s="215">
        <v>30000</v>
      </c>
      <c r="F140" s="215">
        <v>21230</v>
      </c>
      <c r="G140" s="269">
        <f>F140/E140</f>
        <v>0.7076666666666667</v>
      </c>
      <c r="H140" s="212"/>
    </row>
    <row r="141" spans="1:8" ht="12.75">
      <c r="A141" s="144"/>
      <c r="B141" s="204"/>
      <c r="C141" s="99" t="s">
        <v>37</v>
      </c>
      <c r="D141" s="214" t="s">
        <v>118</v>
      </c>
      <c r="E141" s="134">
        <v>50200</v>
      </c>
      <c r="F141" s="215">
        <v>80740</v>
      </c>
      <c r="G141" s="231">
        <f>F141/E141</f>
        <v>1.6083665338645419</v>
      </c>
      <c r="H141" s="259">
        <v>2357</v>
      </c>
    </row>
    <row r="142" spans="1:8" ht="12.75">
      <c r="A142" s="144"/>
      <c r="B142" s="204"/>
      <c r="C142" s="91" t="s">
        <v>38</v>
      </c>
      <c r="D142" s="209" t="s">
        <v>119</v>
      </c>
      <c r="E142" s="163"/>
      <c r="F142" s="209"/>
      <c r="G142" s="210"/>
      <c r="H142" s="211"/>
    </row>
    <row r="143" spans="1:8" ht="12.75">
      <c r="A143" s="144"/>
      <c r="B143" s="204"/>
      <c r="C143" s="99"/>
      <c r="D143" s="214" t="s">
        <v>120</v>
      </c>
      <c r="E143" s="134">
        <v>262000</v>
      </c>
      <c r="F143" s="215">
        <v>270515</v>
      </c>
      <c r="G143" s="231">
        <f>F143/E143</f>
        <v>1.0325</v>
      </c>
      <c r="H143" s="216"/>
    </row>
    <row r="144" spans="1:8" ht="12.75">
      <c r="A144" s="144"/>
      <c r="B144" s="204"/>
      <c r="C144" s="91" t="s">
        <v>40</v>
      </c>
      <c r="D144" s="209" t="s">
        <v>121</v>
      </c>
      <c r="E144" s="163"/>
      <c r="F144" s="209"/>
      <c r="G144" s="210"/>
      <c r="H144" s="211"/>
    </row>
    <row r="145" spans="1:8" ht="12.75">
      <c r="A145" s="144"/>
      <c r="B145" s="204"/>
      <c r="C145" s="99"/>
      <c r="D145" s="214" t="s">
        <v>122</v>
      </c>
      <c r="E145" s="134">
        <v>1000</v>
      </c>
      <c r="F145" s="214">
        <v>670</v>
      </c>
      <c r="G145" s="189">
        <f>F145/E145</f>
        <v>0.67</v>
      </c>
      <c r="H145" s="216"/>
    </row>
    <row r="146" spans="1:8" ht="12.75">
      <c r="A146" s="144"/>
      <c r="B146" s="204"/>
      <c r="C146" s="112" t="s">
        <v>41</v>
      </c>
      <c r="D146" s="204" t="s">
        <v>101</v>
      </c>
      <c r="E146" s="230">
        <v>5400</v>
      </c>
      <c r="F146" s="158">
        <v>4150</v>
      </c>
      <c r="G146" s="231">
        <f>F146/E146</f>
        <v>0.7685185185185185</v>
      </c>
      <c r="H146" s="206"/>
    </row>
    <row r="147" spans="1:8" ht="12.75">
      <c r="A147" s="156"/>
      <c r="B147" s="94">
        <v>75621</v>
      </c>
      <c r="C147" s="199"/>
      <c r="D147" s="94" t="s">
        <v>123</v>
      </c>
      <c r="E147" s="93"/>
      <c r="F147" s="94"/>
      <c r="G147" s="97"/>
      <c r="H147" s="96"/>
    </row>
    <row r="148" spans="1:8" ht="12.75">
      <c r="A148" s="183"/>
      <c r="B148" s="102"/>
      <c r="C148" s="271"/>
      <c r="D148" s="102" t="s">
        <v>124</v>
      </c>
      <c r="E148" s="103">
        <f>SUM(E150+E149)</f>
        <v>5800000</v>
      </c>
      <c r="F148" s="103">
        <f>SUM(F150+F149)</f>
        <v>5481963</v>
      </c>
      <c r="G148" s="104">
        <f>F148/E148</f>
        <v>0.9451660344827586</v>
      </c>
      <c r="H148" s="174"/>
    </row>
    <row r="149" spans="1:8" ht="12.75">
      <c r="A149" s="144"/>
      <c r="B149" s="204"/>
      <c r="C149" s="272" t="s">
        <v>26</v>
      </c>
      <c r="D149" s="133" t="s">
        <v>126</v>
      </c>
      <c r="E149" s="261">
        <v>5100000</v>
      </c>
      <c r="F149" s="262">
        <v>4684840</v>
      </c>
      <c r="G149" s="189">
        <f>F149/E149</f>
        <v>0.9185960784313726</v>
      </c>
      <c r="H149" s="265"/>
    </row>
    <row r="150" spans="1:8" ht="12.75">
      <c r="A150" s="144"/>
      <c r="B150" s="204"/>
      <c r="C150" s="112" t="s">
        <v>27</v>
      </c>
      <c r="D150" s="204" t="s">
        <v>125</v>
      </c>
      <c r="E150" s="230">
        <v>700000</v>
      </c>
      <c r="F150" s="158">
        <v>797123</v>
      </c>
      <c r="G150" s="263">
        <f>F150/E150</f>
        <v>1.138747142857143</v>
      </c>
      <c r="H150" s="206"/>
    </row>
    <row r="151" spans="1:8" ht="16.5" customHeight="1">
      <c r="A151" s="142">
        <v>758</v>
      </c>
      <c r="B151" s="276"/>
      <c r="C151" s="150"/>
      <c r="D151" s="277" t="s">
        <v>205</v>
      </c>
      <c r="E151" s="140">
        <f>SUM(E152+E155+E158)</f>
        <v>8809391</v>
      </c>
      <c r="F151" s="140">
        <f>SUM(F152+F155+F158)</f>
        <v>8809391</v>
      </c>
      <c r="G151" s="141">
        <f>F151/E151</f>
        <v>1</v>
      </c>
      <c r="H151" s="142"/>
    </row>
    <row r="152" spans="1:8" ht="15" customHeight="1">
      <c r="A152" s="142"/>
      <c r="B152" s="151">
        <v>75801</v>
      </c>
      <c r="C152" s="278"/>
      <c r="D152" s="279" t="s">
        <v>127</v>
      </c>
      <c r="E152" s="193">
        <f>SUM(E154)</f>
        <v>7353917</v>
      </c>
      <c r="F152" s="193">
        <f>SUM(F154)</f>
        <v>7353917</v>
      </c>
      <c r="G152" s="186">
        <f>F152/E152</f>
        <v>1</v>
      </c>
      <c r="H152" s="238"/>
    </row>
    <row r="153" spans="1:8" ht="15" customHeight="1">
      <c r="A153" s="220"/>
      <c r="B153" s="280"/>
      <c r="C153" s="281">
        <v>292</v>
      </c>
      <c r="D153" s="229" t="s">
        <v>128</v>
      </c>
      <c r="E153" s="204"/>
      <c r="F153" s="204"/>
      <c r="G153" s="231"/>
      <c r="H153" s="211"/>
    </row>
    <row r="154" spans="1:8" ht="14.25" customHeight="1">
      <c r="A154" s="220"/>
      <c r="B154" s="280"/>
      <c r="C154" s="275"/>
      <c r="D154" s="232" t="s">
        <v>129</v>
      </c>
      <c r="E154" s="215">
        <v>7353917</v>
      </c>
      <c r="F154" s="215">
        <v>7353917</v>
      </c>
      <c r="G154" s="189">
        <f>F154/E154</f>
        <v>1</v>
      </c>
      <c r="H154" s="216"/>
    </row>
    <row r="155" spans="1:8" ht="14.25" customHeight="1">
      <c r="A155" s="148"/>
      <c r="B155" s="96">
        <v>75802</v>
      </c>
      <c r="C155" s="172"/>
      <c r="D155" s="282" t="s">
        <v>130</v>
      </c>
      <c r="E155" s="152">
        <f>SUM(E157)</f>
        <v>12126</v>
      </c>
      <c r="F155" s="152">
        <f>SUM(F157)</f>
        <v>12126</v>
      </c>
      <c r="G155" s="171">
        <f>F155/E155</f>
        <v>1</v>
      </c>
      <c r="H155" s="218"/>
    </row>
    <row r="156" spans="1:8" ht="15.75" customHeight="1">
      <c r="A156" s="220"/>
      <c r="B156" s="283"/>
      <c r="C156" s="284">
        <v>292</v>
      </c>
      <c r="D156" s="285" t="s">
        <v>128</v>
      </c>
      <c r="E156" s="209"/>
      <c r="F156" s="209"/>
      <c r="G156" s="210"/>
      <c r="H156" s="211"/>
    </row>
    <row r="157" spans="1:8" ht="12.75" customHeight="1">
      <c r="A157" s="164"/>
      <c r="B157" s="283"/>
      <c r="C157" s="275"/>
      <c r="D157" s="232" t="s">
        <v>129</v>
      </c>
      <c r="E157" s="215">
        <v>12126</v>
      </c>
      <c r="F157" s="215">
        <v>12126</v>
      </c>
      <c r="G157" s="189">
        <f>F157/E157</f>
        <v>1</v>
      </c>
      <c r="H157" s="216"/>
    </row>
    <row r="158" spans="1:8" ht="14.25" customHeight="1">
      <c r="A158" s="142"/>
      <c r="B158" s="151">
        <v>75805</v>
      </c>
      <c r="C158" s="278"/>
      <c r="D158" s="286" t="s">
        <v>131</v>
      </c>
      <c r="E158" s="95">
        <f>SUM(E160)</f>
        <v>1443348</v>
      </c>
      <c r="F158" s="95">
        <f>SUM(F160)</f>
        <v>1443348</v>
      </c>
      <c r="G158" s="97">
        <f>F158/E158</f>
        <v>1</v>
      </c>
      <c r="H158" s="254"/>
    </row>
    <row r="159" spans="1:8" ht="14.25" customHeight="1">
      <c r="A159" s="220"/>
      <c r="B159" s="217"/>
      <c r="C159" s="204">
        <v>292</v>
      </c>
      <c r="D159" s="285" t="s">
        <v>132</v>
      </c>
      <c r="E159" s="209"/>
      <c r="F159" s="209"/>
      <c r="G159" s="162"/>
      <c r="H159" s="163"/>
    </row>
    <row r="160" spans="1:8" ht="12.75" customHeight="1">
      <c r="A160" s="164"/>
      <c r="B160" s="165"/>
      <c r="C160" s="214"/>
      <c r="D160" s="232" t="s">
        <v>129</v>
      </c>
      <c r="E160" s="215">
        <v>1443348</v>
      </c>
      <c r="F160" s="215">
        <v>1443348</v>
      </c>
      <c r="G160" s="269">
        <f>F160/E160</f>
        <v>1</v>
      </c>
      <c r="H160" s="212"/>
    </row>
    <row r="161" spans="1:8" ht="15" customHeight="1">
      <c r="A161" s="142">
        <v>801</v>
      </c>
      <c r="B161" s="219"/>
      <c r="C161" s="218"/>
      <c r="D161" s="219" t="s">
        <v>206</v>
      </c>
      <c r="E161" s="287">
        <f>SUM(E162+E177+E183+E188)</f>
        <v>728308</v>
      </c>
      <c r="F161" s="287">
        <f>SUM(F162+F177+F183+F188)</f>
        <v>711458</v>
      </c>
      <c r="G161" s="288">
        <f>F161/E161</f>
        <v>0.9768641838343118</v>
      </c>
      <c r="H161" s="220"/>
    </row>
    <row r="162" spans="1:8" ht="12.75">
      <c r="A162" s="191"/>
      <c r="B162" s="128">
        <v>80101</v>
      </c>
      <c r="C162" s="151"/>
      <c r="D162" s="279" t="s">
        <v>311</v>
      </c>
      <c r="E162" s="95">
        <f>SUM(E163:E176)</f>
        <v>228465</v>
      </c>
      <c r="F162" s="95">
        <f>SUM(F163:F176)</f>
        <v>211196</v>
      </c>
      <c r="G162" s="171">
        <f>F162/E162</f>
        <v>0.9244129297704243</v>
      </c>
      <c r="H162" s="129"/>
    </row>
    <row r="163" spans="1:8" ht="12.75">
      <c r="A163" s="144"/>
      <c r="B163" s="115"/>
      <c r="C163" s="176" t="s">
        <v>21</v>
      </c>
      <c r="D163" s="195" t="s">
        <v>74</v>
      </c>
      <c r="E163" s="191">
        <v>0</v>
      </c>
      <c r="F163" s="191">
        <v>248</v>
      </c>
      <c r="G163" s="289"/>
      <c r="H163" s="191"/>
    </row>
    <row r="164" spans="1:8" ht="12.75">
      <c r="A164" s="144"/>
      <c r="B164" s="115"/>
      <c r="C164" s="107" t="s">
        <v>24</v>
      </c>
      <c r="D164" s="196" t="s">
        <v>53</v>
      </c>
      <c r="E164" s="109">
        <v>100673</v>
      </c>
      <c r="F164" s="109">
        <v>100673</v>
      </c>
      <c r="G164" s="110">
        <f>F164/E164</f>
        <v>1</v>
      </c>
      <c r="H164" s="156"/>
    </row>
    <row r="165" spans="1:8" ht="12.75">
      <c r="A165" s="144"/>
      <c r="B165" s="115"/>
      <c r="C165" s="107">
        <v>201</v>
      </c>
      <c r="D165" s="154" t="s">
        <v>82</v>
      </c>
      <c r="E165" s="108"/>
      <c r="F165" s="108"/>
      <c r="G165" s="187"/>
      <c r="H165" s="111"/>
    </row>
    <row r="166" spans="1:8" ht="12.75">
      <c r="A166" s="144"/>
      <c r="B166" s="115"/>
      <c r="C166" s="114"/>
      <c r="D166" s="64" t="s">
        <v>83</v>
      </c>
      <c r="E166" s="115"/>
      <c r="F166" s="115"/>
      <c r="G166" s="188"/>
      <c r="H166" s="118"/>
    </row>
    <row r="167" spans="1:8" ht="12.75">
      <c r="A167" s="144"/>
      <c r="B167" s="115"/>
      <c r="C167" s="114"/>
      <c r="D167" s="290" t="s">
        <v>84</v>
      </c>
      <c r="E167" s="147">
        <v>5025</v>
      </c>
      <c r="F167" s="147">
        <v>4682</v>
      </c>
      <c r="G167" s="117">
        <f>F167/E167</f>
        <v>0.9317412935323383</v>
      </c>
      <c r="H167" s="118"/>
    </row>
    <row r="168" spans="1:8" ht="12.75">
      <c r="A168" s="144"/>
      <c r="B168" s="115"/>
      <c r="C168" s="107">
        <v>203</v>
      </c>
      <c r="D168" s="281" t="s">
        <v>164</v>
      </c>
      <c r="E168" s="108"/>
      <c r="F168" s="108"/>
      <c r="G168" s="187"/>
      <c r="H168" s="111"/>
    </row>
    <row r="169" spans="1:8" ht="12.75">
      <c r="A169" s="144"/>
      <c r="B169" s="115"/>
      <c r="C169" s="179"/>
      <c r="D169" s="281" t="s">
        <v>152</v>
      </c>
      <c r="E169" s="122">
        <v>86767</v>
      </c>
      <c r="F169" s="122">
        <v>69946</v>
      </c>
      <c r="G169" s="123">
        <f>F169/E169</f>
        <v>0.8061359733539248</v>
      </c>
      <c r="H169" s="124"/>
    </row>
    <row r="170" spans="1:8" ht="12.75">
      <c r="A170" s="144"/>
      <c r="B170" s="115"/>
      <c r="C170" s="156">
        <v>270</v>
      </c>
      <c r="D170" s="196" t="s">
        <v>54</v>
      </c>
      <c r="E170" s="156"/>
      <c r="F170" s="108"/>
      <c r="G170" s="188"/>
      <c r="H170" s="111"/>
    </row>
    <row r="171" spans="1:8" ht="12.75">
      <c r="A171" s="144"/>
      <c r="B171" s="115"/>
      <c r="C171" s="144"/>
      <c r="D171" s="291" t="s">
        <v>137</v>
      </c>
      <c r="E171" s="144"/>
      <c r="F171" s="115"/>
      <c r="G171" s="144"/>
      <c r="H171" s="118"/>
    </row>
    <row r="172" spans="1:8" ht="12.75">
      <c r="A172" s="144"/>
      <c r="B172" s="115"/>
      <c r="C172" s="183"/>
      <c r="D172" s="292" t="s">
        <v>138</v>
      </c>
      <c r="E172" s="121">
        <v>30000</v>
      </c>
      <c r="F172" s="122">
        <v>29647</v>
      </c>
      <c r="G172" s="123">
        <f>F172/E172</f>
        <v>0.9882333333333333</v>
      </c>
      <c r="H172" s="124"/>
    </row>
    <row r="173" spans="1:8" ht="12.75">
      <c r="A173" s="144"/>
      <c r="B173" s="115"/>
      <c r="C173" s="156">
        <v>628</v>
      </c>
      <c r="D173" s="196" t="s">
        <v>186</v>
      </c>
      <c r="E173" s="156"/>
      <c r="F173" s="108"/>
      <c r="G173" s="144"/>
      <c r="H173" s="111"/>
    </row>
    <row r="174" spans="1:8" ht="12.75">
      <c r="A174" s="144"/>
      <c r="B174" s="115"/>
      <c r="C174" s="144"/>
      <c r="D174" s="291" t="s">
        <v>312</v>
      </c>
      <c r="E174" s="144"/>
      <c r="F174" s="115"/>
      <c r="G174" s="144"/>
      <c r="H174" s="118"/>
    </row>
    <row r="175" spans="1:8" ht="12.75">
      <c r="A175" s="144"/>
      <c r="B175" s="115"/>
      <c r="C175" s="144"/>
      <c r="D175" s="291" t="s">
        <v>313</v>
      </c>
      <c r="E175" s="144"/>
      <c r="F175" s="115"/>
      <c r="G175" s="144"/>
      <c r="H175" s="118"/>
    </row>
    <row r="176" spans="1:8" ht="12.75">
      <c r="A176" s="144"/>
      <c r="B176" s="115"/>
      <c r="C176" s="144"/>
      <c r="D176" s="291" t="s">
        <v>179</v>
      </c>
      <c r="E176" s="116">
        <v>6000</v>
      </c>
      <c r="F176" s="147">
        <v>6000</v>
      </c>
      <c r="G176" s="231">
        <f>F176/E176</f>
        <v>1</v>
      </c>
      <c r="H176" s="118"/>
    </row>
    <row r="177" spans="1:8" ht="12.75">
      <c r="A177" s="150"/>
      <c r="B177" s="128">
        <v>80110</v>
      </c>
      <c r="C177" s="151"/>
      <c r="D177" s="279" t="s">
        <v>178</v>
      </c>
      <c r="E177" s="193">
        <f>SUM(E178:E182)</f>
        <v>385191</v>
      </c>
      <c r="F177" s="193">
        <f>SUM(F178:F182)</f>
        <v>384481</v>
      </c>
      <c r="G177" s="186">
        <f>F177/E177</f>
        <v>0.9981567585950866</v>
      </c>
      <c r="H177" s="150"/>
    </row>
    <row r="178" spans="1:8" ht="12.75">
      <c r="A178" s="144"/>
      <c r="B178" s="115"/>
      <c r="C178" s="176" t="s">
        <v>24</v>
      </c>
      <c r="D178" s="195" t="s">
        <v>53</v>
      </c>
      <c r="E178" s="178">
        <v>0</v>
      </c>
      <c r="F178" s="178">
        <v>4607</v>
      </c>
      <c r="G178" s="231"/>
      <c r="H178" s="191"/>
    </row>
    <row r="179" spans="1:8" ht="12.75">
      <c r="A179" s="144"/>
      <c r="B179" s="115"/>
      <c r="C179" s="156">
        <v>203</v>
      </c>
      <c r="D179" s="163" t="s">
        <v>164</v>
      </c>
      <c r="E179" s="109"/>
      <c r="F179" s="181"/>
      <c r="G179" s="210"/>
      <c r="H179" s="156"/>
    </row>
    <row r="180" spans="1:8" ht="12.75">
      <c r="A180" s="144"/>
      <c r="B180" s="115"/>
      <c r="C180" s="183"/>
      <c r="D180" s="212" t="s">
        <v>152</v>
      </c>
      <c r="E180" s="121">
        <v>35191</v>
      </c>
      <c r="F180" s="122">
        <v>29874</v>
      </c>
      <c r="G180" s="231">
        <f>F180/E180</f>
        <v>0.8489102327299594</v>
      </c>
      <c r="H180" s="183"/>
    </row>
    <row r="181" spans="1:8" ht="12.75">
      <c r="A181" s="144"/>
      <c r="B181" s="115"/>
      <c r="C181" s="144">
        <v>633</v>
      </c>
      <c r="D181" s="281" t="s">
        <v>171</v>
      </c>
      <c r="E181" s="116"/>
      <c r="F181" s="147"/>
      <c r="G181" s="210"/>
      <c r="H181" s="118"/>
    </row>
    <row r="182" spans="1:8" ht="12.75">
      <c r="A182" s="144"/>
      <c r="B182" s="115"/>
      <c r="C182" s="144"/>
      <c r="D182" s="281" t="s">
        <v>179</v>
      </c>
      <c r="E182" s="116">
        <v>350000</v>
      </c>
      <c r="F182" s="147">
        <v>350000</v>
      </c>
      <c r="G182" s="189">
        <f>F182/E182</f>
        <v>1</v>
      </c>
      <c r="H182" s="118"/>
    </row>
    <row r="183" spans="1:8" ht="12.75">
      <c r="A183" s="191"/>
      <c r="B183" s="128">
        <v>80113</v>
      </c>
      <c r="C183" s="151"/>
      <c r="D183" s="279" t="s">
        <v>134</v>
      </c>
      <c r="E183" s="193">
        <f>SUM(E184:E187)</f>
        <v>5500</v>
      </c>
      <c r="F183" s="193">
        <f>SUM(F184:F187)</f>
        <v>6629</v>
      </c>
      <c r="G183" s="104">
        <f>F183/E183</f>
        <v>1.2052727272727273</v>
      </c>
      <c r="H183" s="129"/>
    </row>
    <row r="184" spans="1:8" ht="12.75">
      <c r="A184" s="144"/>
      <c r="B184" s="115"/>
      <c r="C184" s="176" t="s">
        <v>15</v>
      </c>
      <c r="D184" s="195" t="s">
        <v>139</v>
      </c>
      <c r="E184" s="191">
        <v>500</v>
      </c>
      <c r="F184" s="178">
        <v>1629</v>
      </c>
      <c r="G184" s="210">
        <f>F184/E184</f>
        <v>3.258</v>
      </c>
      <c r="H184" s="191"/>
    </row>
    <row r="185" spans="1:8" ht="12.75">
      <c r="A185" s="144"/>
      <c r="B185" s="115"/>
      <c r="C185" s="156">
        <v>270</v>
      </c>
      <c r="D185" s="196" t="s">
        <v>54</v>
      </c>
      <c r="E185" s="156"/>
      <c r="F185" s="108"/>
      <c r="G185" s="163"/>
      <c r="H185" s="111"/>
    </row>
    <row r="186" spans="1:8" ht="12.75">
      <c r="A186" s="144"/>
      <c r="B186" s="115"/>
      <c r="C186" s="144"/>
      <c r="D186" s="291" t="s">
        <v>137</v>
      </c>
      <c r="E186" s="144"/>
      <c r="F186" s="115"/>
      <c r="G186" s="106"/>
      <c r="H186" s="118"/>
    </row>
    <row r="187" spans="1:8" ht="12.75">
      <c r="A187" s="183"/>
      <c r="B187" s="120"/>
      <c r="C187" s="183"/>
      <c r="D187" s="292" t="s">
        <v>138</v>
      </c>
      <c r="E187" s="121">
        <v>5000</v>
      </c>
      <c r="F187" s="122">
        <v>5000</v>
      </c>
      <c r="G187" s="189">
        <f>F187/E187</f>
        <v>1</v>
      </c>
      <c r="H187" s="124"/>
    </row>
    <row r="188" spans="1:8" ht="14.25" customHeight="1">
      <c r="A188" s="191"/>
      <c r="B188" s="128">
        <v>80195</v>
      </c>
      <c r="C188" s="151"/>
      <c r="D188" s="279" t="s">
        <v>77</v>
      </c>
      <c r="E188" s="193">
        <f>SUM(E191:E194)</f>
        <v>109152</v>
      </c>
      <c r="F188" s="193">
        <f>SUM(F191:F194)</f>
        <v>109152</v>
      </c>
      <c r="G188" s="186">
        <f>F188/E188</f>
        <v>1</v>
      </c>
      <c r="H188" s="129"/>
    </row>
    <row r="189" spans="1:8" ht="12.75">
      <c r="A189" s="156"/>
      <c r="B189" s="111"/>
      <c r="C189" s="118">
        <v>203</v>
      </c>
      <c r="D189" s="291" t="s">
        <v>140</v>
      </c>
      <c r="E189" s="144"/>
      <c r="F189" s="115"/>
      <c r="G189" s="156"/>
      <c r="H189" s="118"/>
    </row>
    <row r="190" spans="1:8" ht="12.75">
      <c r="A190" s="144"/>
      <c r="B190" s="118"/>
      <c r="C190" s="118"/>
      <c r="D190" s="291" t="s">
        <v>141</v>
      </c>
      <c r="E190" s="144"/>
      <c r="F190" s="115"/>
      <c r="G190" s="144"/>
      <c r="H190" s="118"/>
    </row>
    <row r="191" spans="1:8" ht="12.75">
      <c r="A191" s="144"/>
      <c r="B191" s="118"/>
      <c r="C191" s="118"/>
      <c r="D191" s="292" t="s">
        <v>142</v>
      </c>
      <c r="E191" s="116">
        <v>81852</v>
      </c>
      <c r="F191" s="147">
        <v>81852</v>
      </c>
      <c r="G191" s="117">
        <f>F191/E191</f>
        <v>1</v>
      </c>
      <c r="H191" s="118"/>
    </row>
    <row r="192" spans="1:8" ht="12.75">
      <c r="A192" s="144"/>
      <c r="B192" s="118"/>
      <c r="C192" s="111">
        <v>270</v>
      </c>
      <c r="D192" s="293" t="s">
        <v>54</v>
      </c>
      <c r="E192" s="109"/>
      <c r="F192" s="181"/>
      <c r="G192" s="110"/>
      <c r="H192" s="156"/>
    </row>
    <row r="193" spans="1:8" ht="12.75">
      <c r="A193" s="144"/>
      <c r="B193" s="118"/>
      <c r="C193" s="118"/>
      <c r="D193" s="294" t="s">
        <v>137</v>
      </c>
      <c r="E193" s="116"/>
      <c r="F193" s="147"/>
      <c r="G193" s="117"/>
      <c r="H193" s="144"/>
    </row>
    <row r="194" spans="1:8" ht="12.75">
      <c r="A194" s="183"/>
      <c r="B194" s="124"/>
      <c r="C194" s="124"/>
      <c r="D194" s="294" t="s">
        <v>138</v>
      </c>
      <c r="E194" s="121">
        <v>27300</v>
      </c>
      <c r="F194" s="122">
        <v>27300</v>
      </c>
      <c r="G194" s="123">
        <f>F194/E194</f>
        <v>1</v>
      </c>
      <c r="H194" s="183"/>
    </row>
    <row r="195" spans="1:8" ht="14.25" customHeight="1">
      <c r="A195" s="164">
        <v>853</v>
      </c>
      <c r="B195" s="295"/>
      <c r="C195" s="183"/>
      <c r="D195" s="296" t="s">
        <v>207</v>
      </c>
      <c r="E195" s="167">
        <f>SUM(E199+E204+E208+E213+E217+E223+E228+E233+E237)</f>
        <v>2359948</v>
      </c>
      <c r="F195" s="167">
        <f>SUM(F199+F204+F208+F213+F217+F223+F228+F233+F237)</f>
        <v>2347326</v>
      </c>
      <c r="G195" s="89">
        <f>F195/E195</f>
        <v>0.9946515770686473</v>
      </c>
      <c r="H195" s="164"/>
    </row>
    <row r="196" spans="1:8" ht="12.75">
      <c r="A196" s="148"/>
      <c r="B196" s="93">
        <v>85313</v>
      </c>
      <c r="C196" s="223"/>
      <c r="D196" s="297" t="s">
        <v>180</v>
      </c>
      <c r="E196" s="223"/>
      <c r="F196" s="93"/>
      <c r="G196" s="298"/>
      <c r="H196" s="238"/>
    </row>
    <row r="197" spans="1:8" ht="12.75">
      <c r="A197" s="220"/>
      <c r="B197" s="169"/>
      <c r="C197" s="299"/>
      <c r="D197" s="300" t="s">
        <v>181</v>
      </c>
      <c r="E197" s="299"/>
      <c r="F197" s="169"/>
      <c r="G197" s="301"/>
      <c r="H197" s="218"/>
    </row>
    <row r="198" spans="1:8" ht="12.75">
      <c r="A198" s="220"/>
      <c r="B198" s="169"/>
      <c r="C198" s="299"/>
      <c r="D198" s="300" t="s">
        <v>182</v>
      </c>
      <c r="E198" s="299"/>
      <c r="F198" s="169"/>
      <c r="G198" s="301"/>
      <c r="H198" s="218"/>
    </row>
    <row r="199" spans="1:8" ht="12.75">
      <c r="A199" s="164"/>
      <c r="B199" s="101"/>
      <c r="C199" s="302"/>
      <c r="D199" s="303" t="s">
        <v>183</v>
      </c>
      <c r="E199" s="304">
        <f>SUM(E202)</f>
        <v>52000</v>
      </c>
      <c r="F199" s="103">
        <f>SUM(F202)</f>
        <v>51012</v>
      </c>
      <c r="G199" s="104">
        <f>F199/E199</f>
        <v>0.981</v>
      </c>
      <c r="H199" s="86"/>
    </row>
    <row r="200" spans="1:8" ht="12.75">
      <c r="A200" s="219"/>
      <c r="B200" s="218"/>
      <c r="C200" s="209">
        <v>201</v>
      </c>
      <c r="D200" s="196" t="s">
        <v>82</v>
      </c>
      <c r="E200" s="163"/>
      <c r="F200" s="163"/>
      <c r="G200" s="305"/>
      <c r="H200" s="163"/>
    </row>
    <row r="201" spans="1:8" ht="12.75">
      <c r="A201" s="219"/>
      <c r="B201" s="218"/>
      <c r="C201" s="243"/>
      <c r="D201" s="291" t="s">
        <v>83</v>
      </c>
      <c r="E201" s="106"/>
      <c r="F201" s="106"/>
      <c r="G201" s="306"/>
      <c r="H201" s="106"/>
    </row>
    <row r="202" spans="1:8" ht="12.75">
      <c r="A202" s="219"/>
      <c r="B202" s="218"/>
      <c r="C202" s="166"/>
      <c r="D202" s="292" t="s">
        <v>84</v>
      </c>
      <c r="E202" s="134">
        <v>52000</v>
      </c>
      <c r="F202" s="134">
        <v>51012</v>
      </c>
      <c r="G202" s="231">
        <f>F202/E202</f>
        <v>0.981</v>
      </c>
      <c r="H202" s="212"/>
    </row>
    <row r="203" spans="1:8" ht="12.75">
      <c r="A203" s="156"/>
      <c r="B203" s="93">
        <v>85314</v>
      </c>
      <c r="C203" s="93"/>
      <c r="D203" s="282" t="s">
        <v>146</v>
      </c>
      <c r="E203" s="94"/>
      <c r="F203" s="170"/>
      <c r="G203" s="93"/>
      <c r="H203" s="226"/>
    </row>
    <row r="204" spans="1:8" ht="12.75">
      <c r="A204" s="183"/>
      <c r="B204" s="101"/>
      <c r="C204" s="271"/>
      <c r="D204" s="307" t="s">
        <v>147</v>
      </c>
      <c r="E204" s="173">
        <f>SUM(E207)</f>
        <v>1438000</v>
      </c>
      <c r="F204" s="173">
        <f>SUM(F207)</f>
        <v>1438000</v>
      </c>
      <c r="G204" s="171">
        <f>F204/E204</f>
        <v>1</v>
      </c>
      <c r="H204" s="308"/>
    </row>
    <row r="205" spans="1:8" ht="12.75">
      <c r="A205" s="144"/>
      <c r="B205" s="115"/>
      <c r="C205" s="107">
        <v>201</v>
      </c>
      <c r="D205" s="196" t="s">
        <v>82</v>
      </c>
      <c r="E205" s="108"/>
      <c r="F205" s="108"/>
      <c r="G205" s="187"/>
      <c r="H205" s="111"/>
    </row>
    <row r="206" spans="1:8" ht="12.75">
      <c r="A206" s="144"/>
      <c r="B206" s="115"/>
      <c r="C206" s="144"/>
      <c r="D206" s="291" t="s">
        <v>83</v>
      </c>
      <c r="E206" s="115"/>
      <c r="F206" s="115"/>
      <c r="G206" s="144"/>
      <c r="H206" s="118"/>
    </row>
    <row r="207" spans="1:8" ht="12.75">
      <c r="A207" s="144"/>
      <c r="B207" s="115"/>
      <c r="C207" s="183"/>
      <c r="D207" s="292" t="s">
        <v>84</v>
      </c>
      <c r="E207" s="122">
        <v>1438000</v>
      </c>
      <c r="F207" s="122">
        <v>1438000</v>
      </c>
      <c r="G207" s="123">
        <f>F207/E207</f>
        <v>1</v>
      </c>
      <c r="H207" s="124"/>
    </row>
    <row r="208" spans="1:8" ht="12.75">
      <c r="A208" s="191"/>
      <c r="B208" s="151">
        <v>85315</v>
      </c>
      <c r="C208" s="169"/>
      <c r="D208" s="307" t="s">
        <v>148</v>
      </c>
      <c r="E208" s="173">
        <f>SUM(E211)</f>
        <v>186137</v>
      </c>
      <c r="F208" s="173">
        <f>SUM(F211)</f>
        <v>186137</v>
      </c>
      <c r="G208" s="171">
        <f>F208/E208</f>
        <v>1</v>
      </c>
      <c r="H208" s="86"/>
    </row>
    <row r="209" spans="1:8" ht="12.75">
      <c r="A209" s="144"/>
      <c r="B209" s="115"/>
      <c r="C209" s="156">
        <v>203</v>
      </c>
      <c r="D209" s="293" t="s">
        <v>140</v>
      </c>
      <c r="E209" s="108"/>
      <c r="F209" s="108"/>
      <c r="G209" s="187"/>
      <c r="H209" s="111"/>
    </row>
    <row r="210" spans="1:8" ht="12.75">
      <c r="A210" s="144"/>
      <c r="B210" s="115"/>
      <c r="C210" s="144"/>
      <c r="D210" s="294" t="s">
        <v>141</v>
      </c>
      <c r="E210" s="115"/>
      <c r="F210" s="115"/>
      <c r="G210" s="144"/>
      <c r="H210" s="118"/>
    </row>
    <row r="211" spans="1:8" ht="12.75">
      <c r="A211" s="144"/>
      <c r="B211" s="115"/>
      <c r="C211" s="144"/>
      <c r="D211" s="294" t="s">
        <v>142</v>
      </c>
      <c r="E211" s="147">
        <v>186137</v>
      </c>
      <c r="F211" s="147">
        <v>186137</v>
      </c>
      <c r="G211" s="123">
        <f>F211/E211</f>
        <v>1</v>
      </c>
      <c r="H211" s="118"/>
    </row>
    <row r="212" spans="1:8" ht="12.75">
      <c r="A212" s="156"/>
      <c r="B212" s="93">
        <v>85316</v>
      </c>
      <c r="C212" s="93"/>
      <c r="D212" s="297" t="s">
        <v>149</v>
      </c>
      <c r="E212" s="93"/>
      <c r="F212" s="93"/>
      <c r="G212" s="169"/>
      <c r="H212" s="226"/>
    </row>
    <row r="213" spans="1:8" ht="12.75">
      <c r="A213" s="183"/>
      <c r="B213" s="101"/>
      <c r="C213" s="169"/>
      <c r="D213" s="300" t="s">
        <v>150</v>
      </c>
      <c r="E213" s="152">
        <f>SUM(E216)</f>
        <v>94200</v>
      </c>
      <c r="F213" s="152">
        <f>SUM(F216)</f>
        <v>94103</v>
      </c>
      <c r="G213" s="104">
        <f>F213/E213</f>
        <v>0.9989702760084925</v>
      </c>
      <c r="H213" s="228"/>
    </row>
    <row r="214" spans="1:8" ht="12.75">
      <c r="A214" s="144"/>
      <c r="B214" s="115"/>
      <c r="C214" s="108">
        <v>201</v>
      </c>
      <c r="D214" s="196" t="s">
        <v>82</v>
      </c>
      <c r="E214" s="108"/>
      <c r="F214" s="156"/>
      <c r="G214" s="156"/>
      <c r="H214" s="156"/>
    </row>
    <row r="215" spans="1:8" ht="12.75">
      <c r="A215" s="144"/>
      <c r="B215" s="115"/>
      <c r="C215" s="115"/>
      <c r="D215" s="291" t="s">
        <v>83</v>
      </c>
      <c r="E215" s="115"/>
      <c r="F215" s="144"/>
      <c r="G215" s="144"/>
      <c r="H215" s="144"/>
    </row>
    <row r="216" spans="1:8" ht="12.75">
      <c r="A216" s="183"/>
      <c r="B216" s="120"/>
      <c r="C216" s="120"/>
      <c r="D216" s="292" t="s">
        <v>84</v>
      </c>
      <c r="E216" s="122">
        <v>94200</v>
      </c>
      <c r="F216" s="121">
        <v>94103</v>
      </c>
      <c r="G216" s="123">
        <f>F216/E216</f>
        <v>0.9989702760084925</v>
      </c>
      <c r="H216" s="183"/>
    </row>
    <row r="217" spans="1:8" ht="12.75">
      <c r="A217" s="191"/>
      <c r="B217" s="128">
        <v>85319</v>
      </c>
      <c r="C217" s="128"/>
      <c r="D217" s="279" t="s">
        <v>151</v>
      </c>
      <c r="E217" s="201">
        <f>SUM(E218:E221)</f>
        <v>286000</v>
      </c>
      <c r="F217" s="201">
        <f>SUM(F218:F221)</f>
        <v>282064</v>
      </c>
      <c r="G217" s="104">
        <f>F217/E217</f>
        <v>0.9862377622377623</v>
      </c>
      <c r="H217" s="150"/>
    </row>
    <row r="218" spans="1:8" ht="12.75">
      <c r="A218" s="144"/>
      <c r="B218" s="115"/>
      <c r="C218" s="200" t="s">
        <v>21</v>
      </c>
      <c r="D218" s="195" t="s">
        <v>74</v>
      </c>
      <c r="E218" s="181">
        <v>4000</v>
      </c>
      <c r="F218" s="156">
        <v>64</v>
      </c>
      <c r="G218" s="117">
        <f>F218/E218</f>
        <v>0.016</v>
      </c>
      <c r="H218" s="156"/>
    </row>
    <row r="219" spans="1:8" ht="12.75">
      <c r="A219" s="144"/>
      <c r="B219" s="115"/>
      <c r="C219" s="156">
        <v>201</v>
      </c>
      <c r="D219" s="293" t="s">
        <v>82</v>
      </c>
      <c r="E219" s="181"/>
      <c r="F219" s="108"/>
      <c r="G219" s="182"/>
      <c r="H219" s="156"/>
    </row>
    <row r="220" spans="1:8" ht="12.75">
      <c r="A220" s="144"/>
      <c r="B220" s="115"/>
      <c r="C220" s="144"/>
      <c r="D220" s="294" t="s">
        <v>83</v>
      </c>
      <c r="E220" s="147"/>
      <c r="F220" s="115"/>
      <c r="G220" s="309"/>
      <c r="H220" s="144"/>
    </row>
    <row r="221" spans="1:8" ht="12.75">
      <c r="A221" s="144"/>
      <c r="B221" s="115"/>
      <c r="C221" s="179"/>
      <c r="D221" s="310" t="s">
        <v>84</v>
      </c>
      <c r="E221" s="122">
        <v>282000</v>
      </c>
      <c r="F221" s="122">
        <v>282000</v>
      </c>
      <c r="G221" s="117">
        <f>F221/E221</f>
        <v>1</v>
      </c>
      <c r="H221" s="183"/>
    </row>
    <row r="222" spans="1:8" ht="12.75">
      <c r="A222" s="156"/>
      <c r="B222" s="93">
        <v>85328</v>
      </c>
      <c r="C222" s="248"/>
      <c r="D222" s="297" t="s">
        <v>153</v>
      </c>
      <c r="E222" s="93"/>
      <c r="F222" s="93"/>
      <c r="G222" s="97"/>
      <c r="H222" s="238"/>
    </row>
    <row r="223" spans="1:8" ht="12.75">
      <c r="A223" s="183"/>
      <c r="B223" s="101"/>
      <c r="C223" s="250"/>
      <c r="D223" s="303" t="s">
        <v>154</v>
      </c>
      <c r="E223" s="103">
        <f>SUM(E224:E227)</f>
        <v>57300</v>
      </c>
      <c r="F223" s="103">
        <f>SUM(F224:F227)</f>
        <v>49699</v>
      </c>
      <c r="G223" s="104">
        <f>F223/E223</f>
        <v>0.8673472949389179</v>
      </c>
      <c r="H223" s="86"/>
    </row>
    <row r="224" spans="1:8" ht="12.75">
      <c r="A224" s="115"/>
      <c r="B224" s="106"/>
      <c r="C224" s="131" t="s">
        <v>15</v>
      </c>
      <c r="D224" s="311" t="s">
        <v>86</v>
      </c>
      <c r="E224" s="262">
        <v>42200</v>
      </c>
      <c r="F224" s="261">
        <v>34599</v>
      </c>
      <c r="G224" s="117">
        <f>F224/E224</f>
        <v>0.8198815165876777</v>
      </c>
      <c r="H224" s="135"/>
    </row>
    <row r="225" spans="1:8" ht="12.75">
      <c r="A225" s="115"/>
      <c r="B225" s="106"/>
      <c r="C225" s="312">
        <v>201</v>
      </c>
      <c r="D225" s="285" t="s">
        <v>82</v>
      </c>
      <c r="E225" s="209"/>
      <c r="F225" s="163"/>
      <c r="G225" s="313"/>
      <c r="H225" s="163"/>
    </row>
    <row r="226" spans="1:8" ht="12.75">
      <c r="A226" s="115"/>
      <c r="B226" s="106"/>
      <c r="C226" s="314"/>
      <c r="D226" s="229" t="s">
        <v>83</v>
      </c>
      <c r="E226" s="204"/>
      <c r="F226" s="106"/>
      <c r="G226" s="315"/>
      <c r="H226" s="106"/>
    </row>
    <row r="227" spans="1:8" ht="12.75">
      <c r="A227" s="115"/>
      <c r="B227" s="106"/>
      <c r="C227" s="314"/>
      <c r="D227" s="229" t="s">
        <v>84</v>
      </c>
      <c r="E227" s="158">
        <v>15100</v>
      </c>
      <c r="F227" s="230">
        <v>15100</v>
      </c>
      <c r="G227" s="117">
        <f>F227/E227</f>
        <v>1</v>
      </c>
      <c r="H227" s="106"/>
    </row>
    <row r="228" spans="1:8" ht="12.75">
      <c r="A228" s="191"/>
      <c r="B228" s="128">
        <v>85334</v>
      </c>
      <c r="C228" s="192"/>
      <c r="D228" s="279" t="s">
        <v>184</v>
      </c>
      <c r="E228" s="201">
        <f>SUM(E231)</f>
        <v>26681</v>
      </c>
      <c r="F228" s="201">
        <f>SUM(F231)</f>
        <v>26681</v>
      </c>
      <c r="G228" s="186">
        <f>F228/E228</f>
        <v>1</v>
      </c>
      <c r="H228" s="150"/>
    </row>
    <row r="229" spans="1:8" ht="12.75">
      <c r="A229" s="115"/>
      <c r="B229" s="204"/>
      <c r="C229" s="91">
        <v>203</v>
      </c>
      <c r="D229" s="293" t="s">
        <v>140</v>
      </c>
      <c r="E229" s="158"/>
      <c r="F229" s="230"/>
      <c r="G229" s="316"/>
      <c r="H229" s="106"/>
    </row>
    <row r="230" spans="1:8" ht="12.75">
      <c r="A230" s="115"/>
      <c r="B230" s="204"/>
      <c r="C230" s="112"/>
      <c r="D230" s="294" t="s">
        <v>141</v>
      </c>
      <c r="E230" s="158"/>
      <c r="F230" s="230"/>
      <c r="G230" s="316"/>
      <c r="H230" s="106"/>
    </row>
    <row r="231" spans="1:8" ht="12.75">
      <c r="A231" s="115"/>
      <c r="B231" s="204"/>
      <c r="C231" s="99"/>
      <c r="D231" s="294" t="s">
        <v>142</v>
      </c>
      <c r="E231" s="158">
        <v>26681</v>
      </c>
      <c r="F231" s="230">
        <v>26681</v>
      </c>
      <c r="G231" s="117">
        <f>F231/E231</f>
        <v>1</v>
      </c>
      <c r="H231" s="106"/>
    </row>
    <row r="232" spans="1:8" ht="15" customHeight="1">
      <c r="A232" s="156"/>
      <c r="B232" s="95">
        <v>85378</v>
      </c>
      <c r="C232" s="317"/>
      <c r="D232" s="286" t="s">
        <v>155</v>
      </c>
      <c r="E232" s="94"/>
      <c r="F232" s="93"/>
      <c r="G232" s="318"/>
      <c r="H232" s="238"/>
    </row>
    <row r="233" spans="1:8" ht="15" customHeight="1">
      <c r="A233" s="183"/>
      <c r="B233" s="101"/>
      <c r="C233" s="319"/>
      <c r="D233" s="307" t="s">
        <v>156</v>
      </c>
      <c r="E233" s="173">
        <f>SUM(E236)</f>
        <v>86300</v>
      </c>
      <c r="F233" s="173">
        <f>SUM(F236)</f>
        <v>86300</v>
      </c>
      <c r="G233" s="104">
        <f>F233/E233</f>
        <v>1</v>
      </c>
      <c r="H233" s="86"/>
    </row>
    <row r="234" spans="1:8" ht="12.75">
      <c r="A234" s="191"/>
      <c r="B234" s="133"/>
      <c r="C234" s="132">
        <v>201</v>
      </c>
      <c r="D234" s="311" t="s">
        <v>82</v>
      </c>
      <c r="E234" s="133"/>
      <c r="F234" s="135"/>
      <c r="G234" s="320"/>
      <c r="H234" s="135"/>
    </row>
    <row r="235" spans="1:8" ht="12.75">
      <c r="A235" s="144"/>
      <c r="B235" s="204"/>
      <c r="C235" s="204"/>
      <c r="D235" s="229" t="s">
        <v>83</v>
      </c>
      <c r="E235" s="204"/>
      <c r="F235" s="106"/>
      <c r="G235" s="315"/>
      <c r="H235" s="106"/>
    </row>
    <row r="236" spans="1:8" ht="12.75">
      <c r="A236" s="144"/>
      <c r="B236" s="204"/>
      <c r="C236" s="204"/>
      <c r="D236" s="229" t="s">
        <v>84</v>
      </c>
      <c r="E236" s="158">
        <v>86300</v>
      </c>
      <c r="F236" s="230">
        <v>86300</v>
      </c>
      <c r="G236" s="117">
        <f>F236/E236</f>
        <v>1</v>
      </c>
      <c r="H236" s="106"/>
    </row>
    <row r="237" spans="1:8" ht="12.75">
      <c r="A237" s="191"/>
      <c r="B237" s="128">
        <v>85395</v>
      </c>
      <c r="C237" s="128"/>
      <c r="D237" s="279" t="s">
        <v>77</v>
      </c>
      <c r="E237" s="193">
        <f>SUM(E238:E250)</f>
        <v>133330</v>
      </c>
      <c r="F237" s="193">
        <f>SUM(F238:F250)</f>
        <v>133330</v>
      </c>
      <c r="G237" s="186">
        <f>F237/E237</f>
        <v>1</v>
      </c>
      <c r="H237" s="150"/>
    </row>
    <row r="238" spans="1:8" ht="12.75">
      <c r="A238" s="144"/>
      <c r="B238" s="204"/>
      <c r="C238" s="209">
        <v>201</v>
      </c>
      <c r="D238" s="321" t="s">
        <v>185</v>
      </c>
      <c r="E238" s="209"/>
      <c r="F238" s="163"/>
      <c r="G238" s="313"/>
      <c r="H238" s="163"/>
    </row>
    <row r="239" spans="1:8" ht="12.75">
      <c r="A239" s="144"/>
      <c r="B239" s="204"/>
      <c r="C239" s="204"/>
      <c r="D239" s="229" t="s">
        <v>83</v>
      </c>
      <c r="E239" s="204"/>
      <c r="F239" s="106"/>
      <c r="G239" s="315"/>
      <c r="H239" s="106"/>
    </row>
    <row r="240" spans="1:8" ht="12.75">
      <c r="A240" s="144"/>
      <c r="B240" s="204"/>
      <c r="C240" s="214"/>
      <c r="D240" s="232" t="s">
        <v>84</v>
      </c>
      <c r="E240" s="215">
        <v>6030</v>
      </c>
      <c r="F240" s="134">
        <v>6030</v>
      </c>
      <c r="G240" s="123">
        <f>F240/E240</f>
        <v>1</v>
      </c>
      <c r="H240" s="212"/>
    </row>
    <row r="241" spans="1:8" ht="12.75">
      <c r="A241" s="144"/>
      <c r="B241" s="204"/>
      <c r="C241" s="163">
        <v>203</v>
      </c>
      <c r="D241" s="293" t="s">
        <v>140</v>
      </c>
      <c r="E241" s="158"/>
      <c r="F241" s="230"/>
      <c r="G241" s="316"/>
      <c r="H241" s="106"/>
    </row>
    <row r="242" spans="1:8" ht="12.75">
      <c r="A242" s="144"/>
      <c r="B242" s="204"/>
      <c r="C242" s="106"/>
      <c r="D242" s="294" t="s">
        <v>141</v>
      </c>
      <c r="E242" s="158"/>
      <c r="F242" s="230"/>
      <c r="G242" s="316"/>
      <c r="H242" s="106"/>
    </row>
    <row r="243" spans="1:8" ht="12.75">
      <c r="A243" s="144"/>
      <c r="B243" s="204"/>
      <c r="C243" s="212"/>
      <c r="D243" s="294" t="s">
        <v>142</v>
      </c>
      <c r="E243" s="158">
        <v>95200</v>
      </c>
      <c r="F243" s="230">
        <v>95200</v>
      </c>
      <c r="G243" s="123">
        <f>F243/E243</f>
        <v>1</v>
      </c>
      <c r="H243" s="106"/>
    </row>
    <row r="244" spans="1:8" ht="12.75">
      <c r="A244" s="144"/>
      <c r="B244" s="204"/>
      <c r="C244" s="209">
        <v>246</v>
      </c>
      <c r="D244" s="285" t="s">
        <v>186</v>
      </c>
      <c r="E244" s="209"/>
      <c r="F244" s="163"/>
      <c r="G244" s="313"/>
      <c r="H244" s="163"/>
    </row>
    <row r="245" spans="1:8" ht="12.75">
      <c r="A245" s="144"/>
      <c r="B245" s="204"/>
      <c r="C245" s="204"/>
      <c r="D245" s="229" t="s">
        <v>314</v>
      </c>
      <c r="E245" s="204"/>
      <c r="F245" s="106"/>
      <c r="G245" s="315"/>
      <c r="H245" s="106"/>
    </row>
    <row r="246" spans="1:8" ht="12.75">
      <c r="A246" s="144"/>
      <c r="B246" s="204"/>
      <c r="C246" s="204"/>
      <c r="D246" s="229" t="s">
        <v>315</v>
      </c>
      <c r="E246" s="204"/>
      <c r="F246" s="106"/>
      <c r="G246" s="315"/>
      <c r="H246" s="106"/>
    </row>
    <row r="247" spans="1:8" ht="12.75">
      <c r="A247" s="144"/>
      <c r="B247" s="204"/>
      <c r="C247" s="204"/>
      <c r="D247" s="229" t="s">
        <v>187</v>
      </c>
      <c r="E247" s="158">
        <v>22200</v>
      </c>
      <c r="F247" s="230">
        <v>2400</v>
      </c>
      <c r="G247" s="123">
        <f>F247/E247</f>
        <v>0.10810810810810811</v>
      </c>
      <c r="H247" s="106"/>
    </row>
    <row r="248" spans="1:8" ht="12.75">
      <c r="A248" s="144"/>
      <c r="B248" s="204"/>
      <c r="C248" s="209">
        <v>270</v>
      </c>
      <c r="D248" s="285" t="s">
        <v>54</v>
      </c>
      <c r="E248" s="209"/>
      <c r="F248" s="163"/>
      <c r="G248" s="313"/>
      <c r="H248" s="163"/>
    </row>
    <row r="249" spans="1:8" ht="12.75">
      <c r="A249" s="144"/>
      <c r="B249" s="204"/>
      <c r="C249" s="204"/>
      <c r="D249" s="229" t="s">
        <v>137</v>
      </c>
      <c r="E249" s="204"/>
      <c r="F249" s="106"/>
      <c r="G249" s="315"/>
      <c r="H249" s="106"/>
    </row>
    <row r="250" spans="1:8" ht="12.75">
      <c r="A250" s="144"/>
      <c r="B250" s="204"/>
      <c r="C250" s="204"/>
      <c r="D250" s="229" t="s">
        <v>138</v>
      </c>
      <c r="E250" s="158">
        <v>9900</v>
      </c>
      <c r="F250" s="230">
        <v>29700</v>
      </c>
      <c r="G250" s="117">
        <f>F250/E250</f>
        <v>3</v>
      </c>
      <c r="H250" s="106"/>
    </row>
    <row r="251" spans="1:8" ht="12.75">
      <c r="A251" s="160">
        <v>854</v>
      </c>
      <c r="B251" s="163"/>
      <c r="C251" s="163"/>
      <c r="D251" s="322" t="s">
        <v>208</v>
      </c>
      <c r="E251" s="267"/>
      <c r="F251" s="267"/>
      <c r="G251" s="110"/>
      <c r="H251" s="163"/>
    </row>
    <row r="252" spans="1:8" ht="12" customHeight="1">
      <c r="A252" s="87"/>
      <c r="B252" s="164"/>
      <c r="C252" s="86"/>
      <c r="D252" s="323" t="s">
        <v>209</v>
      </c>
      <c r="E252" s="88">
        <f>SUM(E263+E257+E253)</f>
        <v>234066</v>
      </c>
      <c r="F252" s="88">
        <f>SUM(F263+F257+F253)</f>
        <v>226386</v>
      </c>
      <c r="G252" s="89">
        <f>F252/E252</f>
        <v>0.9671887416369742</v>
      </c>
      <c r="H252" s="88">
        <f>SUM(H253+H257)</f>
        <v>5905</v>
      </c>
    </row>
    <row r="253" spans="1:8" ht="12.75">
      <c r="A253" s="142"/>
      <c r="B253" s="151">
        <v>85401</v>
      </c>
      <c r="C253" s="278"/>
      <c r="D253" s="279" t="s">
        <v>188</v>
      </c>
      <c r="E253" s="193">
        <f>SUM(E256)</f>
        <v>4345</v>
      </c>
      <c r="F253" s="193">
        <f>SUM(F256)</f>
        <v>3639</v>
      </c>
      <c r="G253" s="186">
        <f>F253/E253</f>
        <v>0.8375143843498274</v>
      </c>
      <c r="H253" s="151"/>
    </row>
    <row r="254" spans="1:8" ht="12.75">
      <c r="A254" s="219"/>
      <c r="B254" s="220"/>
      <c r="C254" s="206">
        <v>203</v>
      </c>
      <c r="D254" s="294" t="s">
        <v>140</v>
      </c>
      <c r="E254" s="219"/>
      <c r="F254" s="219"/>
      <c r="G254" s="324"/>
      <c r="H254" s="220"/>
    </row>
    <row r="255" spans="1:8" ht="12.75">
      <c r="A255" s="219"/>
      <c r="B255" s="220"/>
      <c r="C255" s="228"/>
      <c r="D255" s="294" t="s">
        <v>141</v>
      </c>
      <c r="E255" s="219"/>
      <c r="F255" s="219"/>
      <c r="G255" s="324"/>
      <c r="H255" s="220"/>
    </row>
    <row r="256" spans="1:8" ht="12.75">
      <c r="A256" s="219"/>
      <c r="B256" s="220"/>
      <c r="C256" s="308"/>
      <c r="D256" s="294" t="s">
        <v>142</v>
      </c>
      <c r="E256" s="215">
        <v>4345</v>
      </c>
      <c r="F256" s="215">
        <v>3639</v>
      </c>
      <c r="G256" s="189">
        <f>F256/E256</f>
        <v>0.8375143843498274</v>
      </c>
      <c r="H256" s="164"/>
    </row>
    <row r="257" spans="1:8" ht="12.75">
      <c r="A257" s="177"/>
      <c r="B257" s="151">
        <v>85404</v>
      </c>
      <c r="C257" s="174"/>
      <c r="D257" s="279" t="s">
        <v>157</v>
      </c>
      <c r="E257" s="103">
        <f>SUM(E258:E262)</f>
        <v>210300</v>
      </c>
      <c r="F257" s="103">
        <f>SUM(F258:F262)</f>
        <v>203326</v>
      </c>
      <c r="G257" s="104">
        <f>F257/E257</f>
        <v>0.9668378506894912</v>
      </c>
      <c r="H257" s="103">
        <f>SUM(H258)</f>
        <v>5905</v>
      </c>
    </row>
    <row r="258" spans="1:8" ht="12.75">
      <c r="A258" s="115"/>
      <c r="B258" s="144"/>
      <c r="C258" s="253" t="s">
        <v>22</v>
      </c>
      <c r="D258" s="196" t="s">
        <v>76</v>
      </c>
      <c r="E258" s="109">
        <v>210300</v>
      </c>
      <c r="F258" s="109">
        <v>197702</v>
      </c>
      <c r="G258" s="189">
        <f>F258/E258</f>
        <v>0.9400951022349026</v>
      </c>
      <c r="H258" s="109">
        <v>5905</v>
      </c>
    </row>
    <row r="259" spans="1:8" ht="12.75">
      <c r="A259" s="115"/>
      <c r="B259" s="144"/>
      <c r="C259" s="253" t="s">
        <v>23</v>
      </c>
      <c r="D259" s="325" t="s">
        <v>87</v>
      </c>
      <c r="E259" s="156"/>
      <c r="F259" s="156"/>
      <c r="G259" s="187"/>
      <c r="H259" s="156"/>
    </row>
    <row r="260" spans="1:8" ht="12.75">
      <c r="A260" s="115"/>
      <c r="B260" s="144"/>
      <c r="C260" s="326"/>
      <c r="D260" s="327" t="s">
        <v>88</v>
      </c>
      <c r="E260" s="183">
        <v>0</v>
      </c>
      <c r="F260" s="183">
        <v>60</v>
      </c>
      <c r="G260" s="189"/>
      <c r="H260" s="183"/>
    </row>
    <row r="261" spans="1:8" ht="12.75">
      <c r="A261" s="115"/>
      <c r="B261" s="144"/>
      <c r="C261" s="328" t="s">
        <v>21</v>
      </c>
      <c r="D261" s="195" t="s">
        <v>74</v>
      </c>
      <c r="E261" s="191">
        <v>0</v>
      </c>
      <c r="F261" s="191">
        <v>326</v>
      </c>
      <c r="G261" s="189"/>
      <c r="H261" s="329"/>
    </row>
    <row r="262" spans="1:8" ht="12.75">
      <c r="A262" s="115"/>
      <c r="B262" s="183"/>
      <c r="C262" s="328" t="s">
        <v>24</v>
      </c>
      <c r="D262" s="195" t="s">
        <v>53</v>
      </c>
      <c r="E262" s="195">
        <v>0</v>
      </c>
      <c r="F262" s="178">
        <v>5238</v>
      </c>
      <c r="G262" s="289"/>
      <c r="H262" s="329"/>
    </row>
    <row r="263" spans="1:8" ht="12.75">
      <c r="A263" s="191"/>
      <c r="B263" s="151">
        <v>85495</v>
      </c>
      <c r="C263" s="278"/>
      <c r="D263" s="279" t="s">
        <v>77</v>
      </c>
      <c r="E263" s="193">
        <f>SUM(E266)</f>
        <v>19421</v>
      </c>
      <c r="F263" s="193">
        <f>SUM(F266)</f>
        <v>19421</v>
      </c>
      <c r="G263" s="186">
        <f>F263/E263</f>
        <v>1</v>
      </c>
      <c r="H263" s="238"/>
    </row>
    <row r="264" spans="1:8" ht="12.75">
      <c r="A264" s="115"/>
      <c r="B264" s="330"/>
      <c r="C264" s="209">
        <v>203</v>
      </c>
      <c r="D264" s="285" t="s">
        <v>140</v>
      </c>
      <c r="E264" s="163"/>
      <c r="F264" s="211"/>
      <c r="G264" s="284"/>
      <c r="H264" s="163"/>
    </row>
    <row r="265" spans="1:8" ht="12.75">
      <c r="A265" s="115"/>
      <c r="B265" s="243"/>
      <c r="C265" s="204"/>
      <c r="D265" s="229" t="s">
        <v>141</v>
      </c>
      <c r="E265" s="106"/>
      <c r="F265" s="206"/>
      <c r="G265" s="281"/>
      <c r="H265" s="106"/>
    </row>
    <row r="266" spans="1:8" ht="12.75">
      <c r="A266" s="120"/>
      <c r="B266" s="120"/>
      <c r="C266" s="214"/>
      <c r="D266" s="232" t="s">
        <v>142</v>
      </c>
      <c r="E266" s="134">
        <v>19421</v>
      </c>
      <c r="F266" s="259">
        <v>19421</v>
      </c>
      <c r="G266" s="189">
        <f>F266/E266</f>
        <v>1</v>
      </c>
      <c r="H266" s="212"/>
    </row>
    <row r="267" spans="1:8" ht="15.75" customHeight="1">
      <c r="A267" s="148">
        <v>900</v>
      </c>
      <c r="B267" s="160"/>
      <c r="C267" s="238"/>
      <c r="D267" s="296" t="s">
        <v>210</v>
      </c>
      <c r="E267" s="148"/>
      <c r="F267" s="148"/>
      <c r="G267" s="221"/>
      <c r="H267" s="148"/>
    </row>
    <row r="268" spans="1:8" ht="15" customHeight="1">
      <c r="A268" s="86"/>
      <c r="B268" s="243"/>
      <c r="C268" s="86"/>
      <c r="D268" s="331" t="s">
        <v>211</v>
      </c>
      <c r="E268" s="88">
        <f>SUM(E269)</f>
        <v>144500</v>
      </c>
      <c r="F268" s="88">
        <f>SUM(F269)</f>
        <v>144464</v>
      </c>
      <c r="G268" s="89">
        <f>F268/E268</f>
        <v>0.9997508650519031</v>
      </c>
      <c r="H268" s="86"/>
    </row>
    <row r="269" spans="1:8" ht="12.75">
      <c r="A269" s="191"/>
      <c r="B269" s="151">
        <v>90015</v>
      </c>
      <c r="C269" s="278"/>
      <c r="D269" s="279" t="s">
        <v>189</v>
      </c>
      <c r="E269" s="193">
        <f>SUM(E272)</f>
        <v>144500</v>
      </c>
      <c r="F269" s="193">
        <f>SUM(F272)</f>
        <v>144464</v>
      </c>
      <c r="G269" s="186">
        <f>F269/E269</f>
        <v>0.9997508650519031</v>
      </c>
      <c r="H269" s="238"/>
    </row>
    <row r="270" spans="1:8" ht="12.75">
      <c r="A270" s="115"/>
      <c r="B270" s="243"/>
      <c r="C270" s="106">
        <v>201</v>
      </c>
      <c r="D270" s="332" t="s">
        <v>185</v>
      </c>
      <c r="E270" s="204"/>
      <c r="F270" s="204"/>
      <c r="G270" s="204"/>
      <c r="H270" s="163"/>
    </row>
    <row r="271" spans="1:8" ht="12.75">
      <c r="A271" s="115"/>
      <c r="B271" s="204"/>
      <c r="C271" s="106"/>
      <c r="D271" s="333" t="s">
        <v>83</v>
      </c>
      <c r="E271" s="204"/>
      <c r="F271" s="204"/>
      <c r="G271" s="204"/>
      <c r="H271" s="106"/>
    </row>
    <row r="272" spans="1:8" ht="12.75">
      <c r="A272" s="115"/>
      <c r="B272" s="204"/>
      <c r="C272" s="106"/>
      <c r="D272" s="334" t="s">
        <v>84</v>
      </c>
      <c r="E272" s="215">
        <v>144500</v>
      </c>
      <c r="F272" s="215">
        <v>144464</v>
      </c>
      <c r="G272" s="189">
        <f>F272/E272</f>
        <v>0.9997508650519031</v>
      </c>
      <c r="H272" s="212"/>
    </row>
    <row r="273" spans="1:8" ht="17.25" customHeight="1">
      <c r="A273" s="148">
        <v>921</v>
      </c>
      <c r="B273" s="160"/>
      <c r="C273" s="238"/>
      <c r="D273" s="335" t="s">
        <v>212</v>
      </c>
      <c r="E273" s="220"/>
      <c r="F273" s="219"/>
      <c r="G273" s="221"/>
      <c r="H273" s="148"/>
    </row>
    <row r="274" spans="1:8" ht="17.25" customHeight="1">
      <c r="A274" s="86"/>
      <c r="B274" s="243"/>
      <c r="C274" s="86"/>
      <c r="D274" s="335" t="s">
        <v>213</v>
      </c>
      <c r="E274" s="287">
        <f>SUM(E278+E276)</f>
        <v>13400</v>
      </c>
      <c r="F274" s="287">
        <f>SUM(F278+F276)</f>
        <v>24160</v>
      </c>
      <c r="G274" s="89">
        <f>F274/E274</f>
        <v>1.8029850746268656</v>
      </c>
      <c r="H274" s="218"/>
    </row>
    <row r="275" spans="1:8" ht="21" customHeight="1">
      <c r="A275" s="108"/>
      <c r="B275" s="93">
        <v>92109</v>
      </c>
      <c r="C275" s="96"/>
      <c r="D275" s="286" t="s">
        <v>158</v>
      </c>
      <c r="E275" s="93"/>
      <c r="F275" s="94"/>
      <c r="G275" s="97"/>
      <c r="H275" s="226"/>
    </row>
    <row r="276" spans="1:8" ht="13.5" customHeight="1">
      <c r="A276" s="120"/>
      <c r="B276" s="101"/>
      <c r="C276" s="174"/>
      <c r="D276" s="307" t="s">
        <v>159</v>
      </c>
      <c r="E276" s="103">
        <f>SUM(E277)</f>
        <v>4800</v>
      </c>
      <c r="F276" s="103">
        <f>SUM(F277)</f>
        <v>4500</v>
      </c>
      <c r="G276" s="104">
        <f>F276/E276</f>
        <v>0.9375</v>
      </c>
      <c r="H276" s="308"/>
    </row>
    <row r="277" spans="1:8" ht="12.75">
      <c r="A277" s="115"/>
      <c r="B277" s="86"/>
      <c r="C277" s="336" t="s">
        <v>15</v>
      </c>
      <c r="D277" s="229" t="s">
        <v>86</v>
      </c>
      <c r="E277" s="230">
        <v>4800</v>
      </c>
      <c r="F277" s="158">
        <v>4500</v>
      </c>
      <c r="G277" s="189">
        <f>F277/E277</f>
        <v>0.9375</v>
      </c>
      <c r="H277" s="206"/>
    </row>
    <row r="278" spans="1:8" ht="15" customHeight="1">
      <c r="A278" s="191"/>
      <c r="B278" s="101">
        <v>92195</v>
      </c>
      <c r="C278" s="337"/>
      <c r="D278" s="279" t="s">
        <v>77</v>
      </c>
      <c r="E278" s="193">
        <f>SUM(E279:E283)</f>
        <v>8600</v>
      </c>
      <c r="F278" s="193">
        <f>SUM(F279:F283)</f>
        <v>19660</v>
      </c>
      <c r="G278" s="186">
        <f>F278/E278</f>
        <v>2.286046511627907</v>
      </c>
      <c r="H278" s="207"/>
    </row>
    <row r="279" spans="1:8" ht="16.5" customHeight="1">
      <c r="A279" s="115"/>
      <c r="B279" s="218"/>
      <c r="C279" s="272" t="s">
        <v>15</v>
      </c>
      <c r="D279" s="311" t="s">
        <v>86</v>
      </c>
      <c r="E279" s="261">
        <v>6600</v>
      </c>
      <c r="F279" s="262">
        <v>12505</v>
      </c>
      <c r="G279" s="263">
        <f>F279/E279</f>
        <v>1.8946969696969698</v>
      </c>
      <c r="H279" s="265"/>
    </row>
    <row r="280" spans="1:8" ht="16.5" customHeight="1">
      <c r="A280" s="120"/>
      <c r="B280" s="86"/>
      <c r="C280" s="258" t="s">
        <v>24</v>
      </c>
      <c r="D280" s="292" t="s">
        <v>53</v>
      </c>
      <c r="E280" s="134">
        <v>0</v>
      </c>
      <c r="F280" s="215">
        <v>5155</v>
      </c>
      <c r="G280" s="338"/>
      <c r="H280" s="216"/>
    </row>
    <row r="281" spans="1:8" ht="12.75">
      <c r="A281" s="115"/>
      <c r="B281" s="218"/>
      <c r="C281" s="106">
        <v>232</v>
      </c>
      <c r="D281" s="229" t="s">
        <v>160</v>
      </c>
      <c r="E281" s="106"/>
      <c r="F281" s="204"/>
      <c r="G281" s="339"/>
      <c r="H281" s="206"/>
    </row>
    <row r="282" spans="1:8" ht="12.75">
      <c r="A282" s="115"/>
      <c r="B282" s="218"/>
      <c r="C282" s="106"/>
      <c r="D282" s="229" t="s">
        <v>135</v>
      </c>
      <c r="E282" s="106"/>
      <c r="F282" s="204"/>
      <c r="G282" s="339"/>
      <c r="H282" s="206"/>
    </row>
    <row r="283" spans="1:8" ht="12.75">
      <c r="A283" s="115"/>
      <c r="B283" s="86"/>
      <c r="C283" s="212"/>
      <c r="D283" s="232" t="s">
        <v>136</v>
      </c>
      <c r="E283" s="134">
        <v>2000</v>
      </c>
      <c r="F283" s="215">
        <v>2000</v>
      </c>
      <c r="G283" s="189">
        <f>F283/E283</f>
        <v>1</v>
      </c>
      <c r="H283" s="216"/>
    </row>
    <row r="284" spans="1:8" ht="14.25" customHeight="1">
      <c r="A284" s="142">
        <v>926</v>
      </c>
      <c r="B284" s="139"/>
      <c r="C284" s="150"/>
      <c r="D284" s="277" t="s">
        <v>214</v>
      </c>
      <c r="E284" s="140">
        <f>SUM(E285)</f>
        <v>23500</v>
      </c>
      <c r="F284" s="140">
        <f>SUM(F285)</f>
        <v>21843</v>
      </c>
      <c r="G284" s="89">
        <f>F284/E284</f>
        <v>0.9294893617021277</v>
      </c>
      <c r="H284" s="142"/>
    </row>
    <row r="285" spans="1:8" ht="12.75">
      <c r="A285" s="191"/>
      <c r="B285" s="128">
        <v>92604</v>
      </c>
      <c r="C285" s="151"/>
      <c r="D285" s="279" t="s">
        <v>161</v>
      </c>
      <c r="E285" s="193">
        <f>SUM(E286+E287)</f>
        <v>23500</v>
      </c>
      <c r="F285" s="193">
        <f>SUM(F286+F287)</f>
        <v>21843</v>
      </c>
      <c r="G285" s="186">
        <f>F285/E285</f>
        <v>0.9294893617021277</v>
      </c>
      <c r="H285" s="150"/>
    </row>
    <row r="286" spans="1:8" ht="12.75">
      <c r="A286" s="144"/>
      <c r="B286" s="115"/>
      <c r="C286" s="176" t="s">
        <v>15</v>
      </c>
      <c r="D286" s="195" t="s">
        <v>86</v>
      </c>
      <c r="E286" s="178">
        <v>23500</v>
      </c>
      <c r="F286" s="178">
        <v>21819</v>
      </c>
      <c r="G286" s="189">
        <f>F286/E286</f>
        <v>0.928468085106383</v>
      </c>
      <c r="H286" s="191"/>
    </row>
    <row r="287" spans="1:8" ht="13.5" thickBot="1">
      <c r="A287" s="144"/>
      <c r="B287" s="115"/>
      <c r="C287" s="107" t="s">
        <v>21</v>
      </c>
      <c r="D287" s="196" t="s">
        <v>74</v>
      </c>
      <c r="E287" s="109">
        <v>0</v>
      </c>
      <c r="F287" s="109">
        <v>24</v>
      </c>
      <c r="G287" s="187"/>
      <c r="H287" s="156"/>
    </row>
    <row r="288" spans="1:8" ht="12.75">
      <c r="A288" s="340"/>
      <c r="B288" s="341"/>
      <c r="C288" s="342"/>
      <c r="D288" s="343"/>
      <c r="E288" s="344"/>
      <c r="F288" s="344"/>
      <c r="G288" s="345"/>
      <c r="H288" s="346"/>
    </row>
    <row r="289" spans="1:8" ht="12.75">
      <c r="A289" s="347"/>
      <c r="B289" s="64"/>
      <c r="C289" s="113"/>
      <c r="D289" s="348" t="s">
        <v>190</v>
      </c>
      <c r="E289" s="349">
        <f>E16+E24+E28+E34+E48+E54+E77+E87+E94+E104+E151+E161+E195+E252+E268+E274+E284</f>
        <v>28165830</v>
      </c>
      <c r="F289" s="349">
        <f>F16+F24+F28+F34+F48+F54+F77+F87+F94+F104+F151+F161+F195+F252+F268+F274+F284</f>
        <v>27470735</v>
      </c>
      <c r="G289" s="350">
        <f>F289/E289</f>
        <v>0.9753213379474349</v>
      </c>
      <c r="H289" s="351">
        <f>SUM(H34+H54+H94+H104+H252)</f>
        <v>2258970</v>
      </c>
    </row>
    <row r="290" spans="1:8" ht="13.5" thickBot="1">
      <c r="A290" s="352"/>
      <c r="B290" s="76"/>
      <c r="C290" s="353"/>
      <c r="D290" s="354"/>
      <c r="E290" s="355"/>
      <c r="F290" s="355"/>
      <c r="G290" s="356"/>
      <c r="H290" s="357"/>
    </row>
    <row r="291" spans="1:8" ht="15.75">
      <c r="A291" s="4"/>
      <c r="B291" s="4"/>
      <c r="C291" s="4"/>
      <c r="D291" s="4"/>
      <c r="E291" s="4"/>
      <c r="F291" s="4"/>
      <c r="G291" s="4"/>
      <c r="H291" s="4"/>
    </row>
    <row r="292" spans="1:8" ht="15.75">
      <c r="A292" s="4"/>
      <c r="B292" s="4"/>
      <c r="C292" s="4"/>
      <c r="D292" s="4"/>
      <c r="E292" s="4"/>
      <c r="F292" s="4"/>
      <c r="G292" s="4"/>
      <c r="H292" s="4"/>
    </row>
  </sheetData>
  <mergeCells count="2">
    <mergeCell ref="A8:H8"/>
    <mergeCell ref="A9:H9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selection activeCell="A8" sqref="A8:F8"/>
    </sheetView>
  </sheetViews>
  <sheetFormatPr defaultColWidth="9.00390625" defaultRowHeight="12.75"/>
  <cols>
    <col min="1" max="1" width="6.125" style="0" customWidth="1"/>
    <col min="2" max="2" width="8.875" style="0" customWidth="1"/>
    <col min="3" max="3" width="37.375" style="0" customWidth="1"/>
    <col min="4" max="4" width="11.25390625" style="0" customWidth="1"/>
    <col min="5" max="5" width="11.875" style="0" customWidth="1"/>
    <col min="6" max="6" width="10.25390625" style="0" customWidth="1"/>
  </cols>
  <sheetData>
    <row r="1" spans="1:6" ht="15.75">
      <c r="A1" s="4"/>
      <c r="B1" s="4"/>
      <c r="C1" s="4"/>
      <c r="D1" s="4"/>
      <c r="E1" s="4"/>
      <c r="F1" s="4"/>
    </row>
    <row r="2" spans="1:6" ht="15.75">
      <c r="A2" s="4"/>
      <c r="B2" s="4"/>
      <c r="C2" s="4"/>
      <c r="D2" s="4"/>
      <c r="E2" s="4"/>
      <c r="F2" s="4"/>
    </row>
    <row r="3" spans="1:7" ht="15.75">
      <c r="A3" s="4"/>
      <c r="B3" s="4"/>
      <c r="C3" s="4"/>
      <c r="D3" s="64" t="s">
        <v>217</v>
      </c>
      <c r="E3" s="64"/>
      <c r="F3" s="64"/>
      <c r="G3" s="53"/>
    </row>
    <row r="4" spans="1:6" ht="15.75">
      <c r="A4" s="4"/>
      <c r="B4" s="4"/>
      <c r="C4" s="4"/>
      <c r="D4" s="64" t="s">
        <v>43</v>
      </c>
      <c r="E4" s="64"/>
      <c r="F4" s="64"/>
    </row>
    <row r="5" spans="1:6" ht="15.75">
      <c r="A5" s="4"/>
      <c r="B5" s="4"/>
      <c r="C5" s="4"/>
      <c r="D5" s="64" t="s">
        <v>42</v>
      </c>
      <c r="E5" s="64"/>
      <c r="F5" s="64"/>
    </row>
    <row r="6" spans="1:6" ht="15.75">
      <c r="A6" s="4"/>
      <c r="B6" s="4"/>
      <c r="C6" s="4"/>
      <c r="D6" s="4"/>
      <c r="E6" s="4"/>
      <c r="F6" s="4"/>
    </row>
    <row r="7" spans="1:6" ht="15.75">
      <c r="A7" s="407"/>
      <c r="B7" s="407"/>
      <c r="C7" s="407"/>
      <c r="D7" s="407"/>
      <c r="E7" s="407"/>
      <c r="F7" s="407"/>
    </row>
    <row r="8" spans="1:6" ht="12.75">
      <c r="A8" s="405" t="s">
        <v>218</v>
      </c>
      <c r="B8" s="405"/>
      <c r="C8" s="405"/>
      <c r="D8" s="405"/>
      <c r="E8" s="405"/>
      <c r="F8" s="405"/>
    </row>
    <row r="9" spans="1:6" ht="12.75">
      <c r="A9" s="406" t="s">
        <v>42</v>
      </c>
      <c r="B9" s="406"/>
      <c r="C9" s="406"/>
      <c r="D9" s="406"/>
      <c r="E9" s="406"/>
      <c r="F9" s="406"/>
    </row>
    <row r="10" spans="1:6" ht="12.75">
      <c r="A10" s="406" t="s">
        <v>220</v>
      </c>
      <c r="B10" s="406"/>
      <c r="C10" s="406"/>
      <c r="D10" s="406"/>
      <c r="E10" s="406"/>
      <c r="F10" s="406"/>
    </row>
    <row r="11" spans="1:6" ht="13.5" customHeight="1" thickBot="1">
      <c r="A11" s="4"/>
      <c r="B11" s="4"/>
      <c r="C11" s="4"/>
      <c r="D11" s="4"/>
      <c r="E11" s="4"/>
      <c r="F11" s="4"/>
    </row>
    <row r="12" spans="1:6" ht="12.75">
      <c r="A12" s="65"/>
      <c r="B12" s="65"/>
      <c r="C12" s="67"/>
      <c r="D12" s="65" t="s">
        <v>2</v>
      </c>
      <c r="E12" s="65" t="s">
        <v>1</v>
      </c>
      <c r="F12" s="358" t="s">
        <v>222</v>
      </c>
    </row>
    <row r="13" spans="1:6" ht="12.75">
      <c r="A13" s="69" t="s">
        <v>4</v>
      </c>
      <c r="B13" s="69" t="s">
        <v>44</v>
      </c>
      <c r="C13" s="71" t="s">
        <v>221</v>
      </c>
      <c r="D13" s="72">
        <v>2002</v>
      </c>
      <c r="E13" s="72" t="s">
        <v>45</v>
      </c>
      <c r="F13" s="359">
        <v>0.2534722222222222</v>
      </c>
    </row>
    <row r="14" spans="1:6" ht="13.5" thickBot="1">
      <c r="A14" s="74"/>
      <c r="B14" s="74"/>
      <c r="C14" s="76"/>
      <c r="D14" s="77" t="s">
        <v>143</v>
      </c>
      <c r="E14" s="77" t="s">
        <v>46</v>
      </c>
      <c r="F14" s="360"/>
    </row>
    <row r="15" spans="1:6" ht="13.5" thickBot="1">
      <c r="A15" s="80" t="s">
        <v>7</v>
      </c>
      <c r="B15" s="81" t="s">
        <v>8</v>
      </c>
      <c r="C15" s="81" t="s">
        <v>10</v>
      </c>
      <c r="D15" s="82" t="s">
        <v>11</v>
      </c>
      <c r="E15" s="82" t="s">
        <v>12</v>
      </c>
      <c r="F15" s="82" t="s">
        <v>13</v>
      </c>
    </row>
    <row r="16" spans="1:6" ht="15.75" customHeight="1">
      <c r="A16" s="84" t="s">
        <v>14</v>
      </c>
      <c r="B16" s="85"/>
      <c r="C16" s="87" t="s">
        <v>192</v>
      </c>
      <c r="D16" s="88">
        <f>SUM(D17:D20)</f>
        <v>498481</v>
      </c>
      <c r="E16" s="88">
        <f>SUM(E17:E20)</f>
        <v>491073</v>
      </c>
      <c r="F16" s="89">
        <f>E16/D16</f>
        <v>0.9851388518318652</v>
      </c>
    </row>
    <row r="17" spans="1:6" ht="12.75">
      <c r="A17" s="272"/>
      <c r="B17" s="314" t="s">
        <v>223</v>
      </c>
      <c r="C17" s="214" t="s">
        <v>224</v>
      </c>
      <c r="D17" s="134">
        <v>6000</v>
      </c>
      <c r="E17" s="134">
        <v>6000</v>
      </c>
      <c r="F17" s="189">
        <f>E17/D17</f>
        <v>1</v>
      </c>
    </row>
    <row r="18" spans="1:6" ht="12.75">
      <c r="A18" s="163"/>
      <c r="B18" s="91" t="s">
        <v>50</v>
      </c>
      <c r="C18" s="163" t="s">
        <v>225</v>
      </c>
      <c r="D18" s="267"/>
      <c r="E18" s="163"/>
      <c r="F18" s="210"/>
    </row>
    <row r="19" spans="1:6" ht="12.75">
      <c r="A19" s="99"/>
      <c r="B19" s="99"/>
      <c r="C19" s="212" t="s">
        <v>226</v>
      </c>
      <c r="D19" s="134">
        <v>472851</v>
      </c>
      <c r="E19" s="134">
        <v>466786</v>
      </c>
      <c r="F19" s="189">
        <f>E19/D19</f>
        <v>0.9871735493844784</v>
      </c>
    </row>
    <row r="20" spans="1:6" ht="12.75">
      <c r="A20" s="125"/>
      <c r="B20" s="131" t="s">
        <v>227</v>
      </c>
      <c r="C20" s="133" t="s">
        <v>228</v>
      </c>
      <c r="D20" s="134">
        <v>19630</v>
      </c>
      <c r="E20" s="134">
        <v>18287</v>
      </c>
      <c r="F20" s="189">
        <f>E20/D20</f>
        <v>0.9315843097300051</v>
      </c>
    </row>
    <row r="21" spans="1:6" ht="15" customHeight="1">
      <c r="A21" s="148">
        <v>600</v>
      </c>
      <c r="B21" s="149"/>
      <c r="C21" s="139" t="s">
        <v>194</v>
      </c>
      <c r="D21" s="140">
        <f>SUM(D22)</f>
        <v>861403</v>
      </c>
      <c r="E21" s="140">
        <f>SUM(E22)</f>
        <v>750036</v>
      </c>
      <c r="F21" s="89">
        <f>E21/D21</f>
        <v>0.8707144042916033</v>
      </c>
    </row>
    <row r="22" spans="1:6" ht="12.75">
      <c r="A22" s="129"/>
      <c r="B22" s="135">
        <v>60016</v>
      </c>
      <c r="C22" s="133" t="s">
        <v>63</v>
      </c>
      <c r="D22" s="230">
        <v>861403</v>
      </c>
      <c r="E22" s="230">
        <v>750036</v>
      </c>
      <c r="F22" s="189">
        <f>E22/D22</f>
        <v>0.8707144042916033</v>
      </c>
    </row>
    <row r="23" spans="1:6" ht="15.75" customHeight="1">
      <c r="A23" s="148">
        <v>630</v>
      </c>
      <c r="B23" s="276"/>
      <c r="C23" s="160" t="s">
        <v>242</v>
      </c>
      <c r="D23" s="140">
        <f>SUM(D25)</f>
        <v>54000</v>
      </c>
      <c r="E23" s="140">
        <f>SUM(E25)</f>
        <v>47818</v>
      </c>
      <c r="F23" s="89">
        <f>E23/D23</f>
        <v>0.8855185185185185</v>
      </c>
    </row>
    <row r="24" spans="1:6" ht="12.75">
      <c r="A24" s="361"/>
      <c r="B24" s="209">
        <v>63003</v>
      </c>
      <c r="C24" s="163" t="s">
        <v>243</v>
      </c>
      <c r="D24" s="267"/>
      <c r="E24" s="161"/>
      <c r="F24" s="210"/>
    </row>
    <row r="25" spans="1:6" ht="12.75">
      <c r="A25" s="362"/>
      <c r="B25" s="214"/>
      <c r="C25" s="212" t="s">
        <v>244</v>
      </c>
      <c r="D25" s="134">
        <v>54000</v>
      </c>
      <c r="E25" s="215">
        <v>47818</v>
      </c>
      <c r="F25" s="189">
        <f>E25/D25</f>
        <v>0.8855185185185185</v>
      </c>
    </row>
    <row r="26" spans="1:6" ht="16.5" customHeight="1">
      <c r="A26" s="148">
        <v>700</v>
      </c>
      <c r="B26" s="154"/>
      <c r="C26" s="160" t="s">
        <v>195</v>
      </c>
      <c r="D26" s="161"/>
      <c r="E26" s="161"/>
      <c r="F26" s="231"/>
    </row>
    <row r="27" spans="1:6" ht="15.75" customHeight="1">
      <c r="A27" s="164"/>
      <c r="B27" s="165"/>
      <c r="C27" s="87" t="s">
        <v>196</v>
      </c>
      <c r="D27" s="167">
        <f>SUM(D28:D30)</f>
        <v>1152891</v>
      </c>
      <c r="E27" s="167">
        <f>SUM(E28:E30)</f>
        <v>1134311</v>
      </c>
      <c r="F27" s="89">
        <f aca="true" t="shared" si="0" ref="F27:F38">E27/D27</f>
        <v>0.9838839925023267</v>
      </c>
    </row>
    <row r="28" spans="1:6" ht="12.75">
      <c r="A28" s="220"/>
      <c r="B28" s="212">
        <v>70001</v>
      </c>
      <c r="C28" s="214" t="s">
        <v>229</v>
      </c>
      <c r="D28" s="134">
        <v>604800</v>
      </c>
      <c r="E28" s="215">
        <v>604800</v>
      </c>
      <c r="F28" s="189">
        <f t="shared" si="0"/>
        <v>1</v>
      </c>
    </row>
    <row r="29" spans="1:6" ht="12.75">
      <c r="A29" s="142"/>
      <c r="B29" s="133">
        <v>70005</v>
      </c>
      <c r="C29" s="133" t="s">
        <v>230</v>
      </c>
      <c r="D29" s="261">
        <v>238091</v>
      </c>
      <c r="E29" s="262">
        <v>219511</v>
      </c>
      <c r="F29" s="189">
        <f t="shared" si="0"/>
        <v>0.9219626109344746</v>
      </c>
    </row>
    <row r="30" spans="1:6" ht="12.75">
      <c r="A30" s="142"/>
      <c r="B30" s="133">
        <v>70021</v>
      </c>
      <c r="C30" s="133" t="s">
        <v>231</v>
      </c>
      <c r="D30" s="261">
        <v>310000</v>
      </c>
      <c r="E30" s="262">
        <v>310000</v>
      </c>
      <c r="F30" s="189">
        <f t="shared" si="0"/>
        <v>1</v>
      </c>
    </row>
    <row r="31" spans="1:6" ht="15.75" customHeight="1">
      <c r="A31" s="164">
        <v>710</v>
      </c>
      <c r="B31" s="87"/>
      <c r="C31" s="87" t="s">
        <v>197</v>
      </c>
      <c r="D31" s="88">
        <f>SUM(D32:D34)</f>
        <v>66400</v>
      </c>
      <c r="E31" s="88">
        <f>SUM(E32:E34)</f>
        <v>50576</v>
      </c>
      <c r="F31" s="89">
        <f t="shared" si="0"/>
        <v>0.7616867469879518</v>
      </c>
    </row>
    <row r="32" spans="1:6" ht="16.5" customHeight="1">
      <c r="A32" s="212"/>
      <c r="B32" s="214">
        <v>71004</v>
      </c>
      <c r="C32" s="215" t="s">
        <v>232</v>
      </c>
      <c r="D32" s="134">
        <v>10000</v>
      </c>
      <c r="E32" s="134">
        <v>329</v>
      </c>
      <c r="F32" s="189">
        <f t="shared" si="0"/>
        <v>0.0329</v>
      </c>
    </row>
    <row r="33" spans="1:6" ht="12.75">
      <c r="A33" s="150"/>
      <c r="B33" s="133">
        <v>70014</v>
      </c>
      <c r="C33" s="133" t="s">
        <v>233</v>
      </c>
      <c r="D33" s="261">
        <v>31000</v>
      </c>
      <c r="E33" s="261">
        <v>27764</v>
      </c>
      <c r="F33" s="189">
        <f t="shared" si="0"/>
        <v>0.8956129032258064</v>
      </c>
    </row>
    <row r="34" spans="1:6" ht="12.75">
      <c r="A34" s="150"/>
      <c r="B34" s="133">
        <v>71035</v>
      </c>
      <c r="C34" s="133" t="s">
        <v>75</v>
      </c>
      <c r="D34" s="261">
        <v>25400</v>
      </c>
      <c r="E34" s="261">
        <v>22483</v>
      </c>
      <c r="F34" s="189">
        <f t="shared" si="0"/>
        <v>0.8851574803149607</v>
      </c>
    </row>
    <row r="35" spans="1:6" ht="15" customHeight="1">
      <c r="A35" s="142">
        <v>750</v>
      </c>
      <c r="B35" s="139"/>
      <c r="C35" s="139" t="s">
        <v>198</v>
      </c>
      <c r="D35" s="140">
        <f>SUM(D36:D45)</f>
        <v>3316770</v>
      </c>
      <c r="E35" s="140">
        <f>SUM(E36:E45)</f>
        <v>3215329</v>
      </c>
      <c r="F35" s="89">
        <f t="shared" si="0"/>
        <v>0.9694157267462019</v>
      </c>
    </row>
    <row r="36" spans="1:6" ht="12.75">
      <c r="A36" s="191"/>
      <c r="B36" s="133">
        <v>75011</v>
      </c>
      <c r="C36" s="133" t="s">
        <v>81</v>
      </c>
      <c r="D36" s="261">
        <v>308382</v>
      </c>
      <c r="E36" s="261">
        <v>304465</v>
      </c>
      <c r="F36" s="189">
        <f t="shared" si="0"/>
        <v>0.9872982210375444</v>
      </c>
    </row>
    <row r="37" spans="1:6" ht="12.75">
      <c r="A37" s="191"/>
      <c r="B37" s="133">
        <v>75022</v>
      </c>
      <c r="C37" s="133" t="s">
        <v>234</v>
      </c>
      <c r="D37" s="261">
        <v>78200</v>
      </c>
      <c r="E37" s="261">
        <v>67464</v>
      </c>
      <c r="F37" s="263">
        <f t="shared" si="0"/>
        <v>0.8627109974424553</v>
      </c>
    </row>
    <row r="38" spans="1:6" ht="12.75">
      <c r="A38" s="156"/>
      <c r="B38" s="163">
        <v>75023</v>
      </c>
      <c r="C38" s="209" t="s">
        <v>85</v>
      </c>
      <c r="D38" s="267">
        <v>2549274</v>
      </c>
      <c r="E38" s="267">
        <v>2474864</v>
      </c>
      <c r="F38" s="189">
        <f t="shared" si="0"/>
        <v>0.9708112976478793</v>
      </c>
    </row>
    <row r="39" spans="1:6" ht="12.75">
      <c r="A39" s="156"/>
      <c r="B39" s="284">
        <v>75047</v>
      </c>
      <c r="C39" s="209" t="s">
        <v>235</v>
      </c>
      <c r="D39" s="161"/>
      <c r="E39" s="161"/>
      <c r="F39" s="210"/>
    </row>
    <row r="40" spans="1:6" ht="12.75">
      <c r="A40" s="183"/>
      <c r="B40" s="275"/>
      <c r="C40" s="214" t="s">
        <v>236</v>
      </c>
      <c r="D40" s="215">
        <v>273350</v>
      </c>
      <c r="E40" s="215">
        <v>266214</v>
      </c>
      <c r="F40" s="189">
        <f>E40/D40</f>
        <v>0.9738942747393452</v>
      </c>
    </row>
    <row r="41" spans="1:6" ht="12.75">
      <c r="A41" s="144"/>
      <c r="B41" s="204">
        <v>75056</v>
      </c>
      <c r="C41" s="204" t="s">
        <v>89</v>
      </c>
      <c r="D41" s="230">
        <v>73500</v>
      </c>
      <c r="E41" s="230">
        <v>73491</v>
      </c>
      <c r="F41" s="231">
        <f>E41/D41</f>
        <v>0.9998775510204082</v>
      </c>
    </row>
    <row r="42" spans="1:6" ht="12.75">
      <c r="A42" s="108"/>
      <c r="B42" s="209">
        <v>75058</v>
      </c>
      <c r="C42" s="209" t="s">
        <v>258</v>
      </c>
      <c r="D42" s="161"/>
      <c r="E42" s="161"/>
      <c r="F42" s="210"/>
    </row>
    <row r="43" spans="1:6" ht="12.75">
      <c r="A43" s="120"/>
      <c r="B43" s="215"/>
      <c r="C43" s="214" t="s">
        <v>259</v>
      </c>
      <c r="D43" s="215">
        <v>15000</v>
      </c>
      <c r="E43" s="215">
        <v>12173</v>
      </c>
      <c r="F43" s="189">
        <f>E43/D43</f>
        <v>0.8115333333333333</v>
      </c>
    </row>
    <row r="44" spans="1:6" ht="12.75">
      <c r="A44" s="183"/>
      <c r="B44" s="214">
        <v>75078</v>
      </c>
      <c r="C44" s="214" t="s">
        <v>163</v>
      </c>
      <c r="D44" s="215">
        <v>3564</v>
      </c>
      <c r="E44" s="215">
        <v>3564</v>
      </c>
      <c r="F44" s="189">
        <f>E44/D44</f>
        <v>1</v>
      </c>
    </row>
    <row r="45" spans="1:6" ht="12.75">
      <c r="A45" s="191"/>
      <c r="B45" s="133">
        <v>75095</v>
      </c>
      <c r="C45" s="133" t="s">
        <v>165</v>
      </c>
      <c r="D45" s="262">
        <v>15500</v>
      </c>
      <c r="E45" s="262">
        <v>13094</v>
      </c>
      <c r="F45" s="189">
        <f>E45/D45</f>
        <v>0.8447741935483871</v>
      </c>
    </row>
    <row r="46" spans="1:6" ht="18" customHeight="1">
      <c r="A46" s="148">
        <v>751</v>
      </c>
      <c r="B46" s="217"/>
      <c r="C46" s="219" t="s">
        <v>215</v>
      </c>
      <c r="D46" s="220"/>
      <c r="E46" s="220"/>
      <c r="F46" s="221"/>
    </row>
    <row r="47" spans="1:6" ht="15" customHeight="1">
      <c r="A47" s="86"/>
      <c r="B47" s="222"/>
      <c r="C47" s="87" t="s">
        <v>216</v>
      </c>
      <c r="D47" s="88">
        <f>SUM(D48+D50)</f>
        <v>73337</v>
      </c>
      <c r="E47" s="88">
        <f>SUM(E48+E50)</f>
        <v>73337</v>
      </c>
      <c r="F47" s="89">
        <f>E47/D47</f>
        <v>1</v>
      </c>
    </row>
    <row r="48" spans="1:6" ht="12.75">
      <c r="A48" s="129"/>
      <c r="B48" s="284">
        <v>75101</v>
      </c>
      <c r="C48" s="209" t="s">
        <v>90</v>
      </c>
      <c r="D48" s="267">
        <v>3582</v>
      </c>
      <c r="E48" s="267">
        <v>3582</v>
      </c>
      <c r="F48" s="189">
        <f>E48/D48</f>
        <v>1</v>
      </c>
    </row>
    <row r="49" spans="1:6" ht="12.75">
      <c r="A49" s="115"/>
      <c r="B49" s="163">
        <v>75109</v>
      </c>
      <c r="C49" s="363" t="s">
        <v>169</v>
      </c>
      <c r="D49" s="161"/>
      <c r="E49" s="161"/>
      <c r="F49" s="210"/>
    </row>
    <row r="50" spans="1:6" ht="12.75">
      <c r="A50" s="115"/>
      <c r="B50" s="212"/>
      <c r="C50" s="334" t="s">
        <v>170</v>
      </c>
      <c r="D50" s="215">
        <v>69755</v>
      </c>
      <c r="E50" s="215">
        <v>69755</v>
      </c>
      <c r="F50" s="189">
        <f>E50/D50</f>
        <v>1</v>
      </c>
    </row>
    <row r="51" spans="1:6" ht="16.5" customHeight="1">
      <c r="A51" s="148">
        <v>752</v>
      </c>
      <c r="B51" s="149"/>
      <c r="C51" s="139" t="s">
        <v>199</v>
      </c>
      <c r="D51" s="142">
        <f>SUM(D52)</f>
        <v>375</v>
      </c>
      <c r="E51" s="142">
        <f>SUM(E52)</f>
        <v>375</v>
      </c>
      <c r="F51" s="141">
        <f>E51/D51</f>
        <v>1</v>
      </c>
    </row>
    <row r="52" spans="1:6" ht="12.75">
      <c r="A52" s="150"/>
      <c r="B52" s="273">
        <v>75212</v>
      </c>
      <c r="C52" s="133" t="s">
        <v>91</v>
      </c>
      <c r="D52" s="135">
        <v>375</v>
      </c>
      <c r="E52" s="135">
        <v>375</v>
      </c>
      <c r="F52" s="189">
        <f>E52/D52</f>
        <v>1</v>
      </c>
    </row>
    <row r="53" spans="1:6" ht="16.5" customHeight="1">
      <c r="A53" s="148">
        <v>754</v>
      </c>
      <c r="B53" s="160"/>
      <c r="C53" s="160" t="s">
        <v>200</v>
      </c>
      <c r="D53" s="148"/>
      <c r="E53" s="160"/>
      <c r="F53" s="221"/>
    </row>
    <row r="54" spans="1:6" ht="12.75">
      <c r="A54" s="86"/>
      <c r="B54" s="166"/>
      <c r="C54" s="87" t="s">
        <v>201</v>
      </c>
      <c r="D54" s="88">
        <f>SUM(D55:D58)</f>
        <v>253820</v>
      </c>
      <c r="E54" s="88">
        <f>SUM(E55:E58)</f>
        <v>249568</v>
      </c>
      <c r="F54" s="89">
        <f aca="true" t="shared" si="1" ref="F54:F59">E54/D54</f>
        <v>0.983247971003073</v>
      </c>
    </row>
    <row r="55" spans="1:6" ht="12.75">
      <c r="A55" s="150"/>
      <c r="B55" s="214">
        <v>75405</v>
      </c>
      <c r="C55" s="214" t="s">
        <v>310</v>
      </c>
      <c r="D55" s="134">
        <v>7000</v>
      </c>
      <c r="E55" s="215">
        <v>7000</v>
      </c>
      <c r="F55" s="189">
        <f t="shared" si="1"/>
        <v>1</v>
      </c>
    </row>
    <row r="56" spans="1:6" ht="12.75">
      <c r="A56" s="150"/>
      <c r="B56" s="214">
        <v>75412</v>
      </c>
      <c r="C56" s="215" t="s">
        <v>254</v>
      </c>
      <c r="D56" s="134">
        <v>70750</v>
      </c>
      <c r="E56" s="215">
        <v>69596</v>
      </c>
      <c r="F56" s="189">
        <f t="shared" si="1"/>
        <v>0.9836890459363957</v>
      </c>
    </row>
    <row r="57" spans="1:6" ht="12.75">
      <c r="A57" s="191"/>
      <c r="B57" s="133">
        <v>75414</v>
      </c>
      <c r="C57" s="133" t="s">
        <v>92</v>
      </c>
      <c r="D57" s="135">
        <v>325</v>
      </c>
      <c r="E57" s="135">
        <v>325</v>
      </c>
      <c r="F57" s="189">
        <f t="shared" si="1"/>
        <v>1</v>
      </c>
    </row>
    <row r="58" spans="1:6" ht="12.75">
      <c r="A58" s="218"/>
      <c r="B58" s="133">
        <v>75416</v>
      </c>
      <c r="C58" s="133" t="s">
        <v>93</v>
      </c>
      <c r="D58" s="261">
        <v>175745</v>
      </c>
      <c r="E58" s="261">
        <v>172647</v>
      </c>
      <c r="F58" s="189">
        <f t="shared" si="1"/>
        <v>0.9823721869754474</v>
      </c>
    </row>
    <row r="59" spans="1:6" ht="15" customHeight="1">
      <c r="A59" s="148">
        <v>757</v>
      </c>
      <c r="B59" s="276"/>
      <c r="C59" s="160" t="s">
        <v>255</v>
      </c>
      <c r="D59" s="364">
        <f>SUM(D61:D62)</f>
        <v>53000</v>
      </c>
      <c r="E59" s="364">
        <f>SUM(E61:E62)</f>
        <v>21391</v>
      </c>
      <c r="F59" s="288">
        <f t="shared" si="1"/>
        <v>0.4036037735849057</v>
      </c>
    </row>
    <row r="60" spans="1:6" ht="18" customHeight="1">
      <c r="A60" s="160"/>
      <c r="B60" s="209">
        <v>75702</v>
      </c>
      <c r="C60" s="209" t="s">
        <v>256</v>
      </c>
      <c r="D60" s="365"/>
      <c r="E60" s="365"/>
      <c r="F60" s="221"/>
    </row>
    <row r="61" spans="1:6" ht="12.75">
      <c r="A61" s="166"/>
      <c r="B61" s="214"/>
      <c r="C61" s="214" t="s">
        <v>257</v>
      </c>
      <c r="D61" s="215">
        <v>27000</v>
      </c>
      <c r="E61" s="215">
        <v>21391</v>
      </c>
      <c r="F61" s="189">
        <f>E61/D61</f>
        <v>0.7922592592592592</v>
      </c>
    </row>
    <row r="62" spans="1:6" ht="12.75">
      <c r="A62" s="218"/>
      <c r="B62" s="281">
        <v>75704</v>
      </c>
      <c r="C62" s="214" t="s">
        <v>260</v>
      </c>
      <c r="D62" s="134">
        <v>26000</v>
      </c>
      <c r="E62" s="134"/>
      <c r="F62" s="189"/>
    </row>
    <row r="63" spans="1:6" ht="14.25" customHeight="1">
      <c r="A63" s="148">
        <v>758</v>
      </c>
      <c r="B63" s="276"/>
      <c r="C63" s="277" t="s">
        <v>205</v>
      </c>
      <c r="D63" s="140">
        <f>SUM(D64)</f>
        <v>31919</v>
      </c>
      <c r="E63" s="140"/>
      <c r="F63" s="141"/>
    </row>
    <row r="64" spans="1:6" ht="12.75">
      <c r="A64" s="135"/>
      <c r="B64" s="135">
        <v>75818</v>
      </c>
      <c r="C64" s="311" t="s">
        <v>237</v>
      </c>
      <c r="D64" s="261">
        <v>31919</v>
      </c>
      <c r="E64" s="135"/>
      <c r="F64" s="140"/>
    </row>
    <row r="65" spans="1:6" ht="14.25" customHeight="1">
      <c r="A65" s="142">
        <v>801</v>
      </c>
      <c r="B65" s="219"/>
      <c r="C65" s="160" t="s">
        <v>206</v>
      </c>
      <c r="D65" s="364">
        <f>SUM(D66:D74)</f>
        <v>13209147</v>
      </c>
      <c r="E65" s="364">
        <f>SUM(E66:E74)</f>
        <v>12315199</v>
      </c>
      <c r="F65" s="221">
        <f>E65/D65</f>
        <v>0.9323235633610558</v>
      </c>
    </row>
    <row r="66" spans="1:6" ht="12.75">
      <c r="A66" s="135"/>
      <c r="B66" s="133">
        <v>80101</v>
      </c>
      <c r="C66" s="311" t="s">
        <v>133</v>
      </c>
      <c r="D66" s="261">
        <v>6777689</v>
      </c>
      <c r="E66" s="261">
        <v>6583838</v>
      </c>
      <c r="F66" s="263">
        <f>E66/D66</f>
        <v>0.9713986581561945</v>
      </c>
    </row>
    <row r="67" spans="1:6" ht="12.75">
      <c r="A67" s="106"/>
      <c r="B67" s="133">
        <v>80104</v>
      </c>
      <c r="C67" s="311" t="s">
        <v>261</v>
      </c>
      <c r="D67" s="261">
        <v>91817</v>
      </c>
      <c r="E67" s="261">
        <v>76594</v>
      </c>
      <c r="F67" s="189">
        <f>E67/D67</f>
        <v>0.8342028164718952</v>
      </c>
    </row>
    <row r="68" spans="1:6" ht="12.75">
      <c r="A68" s="135"/>
      <c r="B68" s="133">
        <v>80110</v>
      </c>
      <c r="C68" s="311" t="s">
        <v>178</v>
      </c>
      <c r="D68" s="261">
        <v>5928164</v>
      </c>
      <c r="E68" s="261">
        <v>5275056</v>
      </c>
      <c r="F68" s="189">
        <f>E68/D68</f>
        <v>0.8898296335931327</v>
      </c>
    </row>
    <row r="69" spans="1:6" ht="12.75">
      <c r="A69" s="163"/>
      <c r="B69" s="209">
        <v>80113</v>
      </c>
      <c r="C69" s="285" t="s">
        <v>134</v>
      </c>
      <c r="D69" s="267">
        <v>231400</v>
      </c>
      <c r="E69" s="267">
        <v>206862</v>
      </c>
      <c r="F69" s="231">
        <f>E69/D69</f>
        <v>0.8939585133967156</v>
      </c>
    </row>
    <row r="70" spans="1:6" ht="12.75">
      <c r="A70" s="209"/>
      <c r="B70" s="209">
        <v>80142</v>
      </c>
      <c r="C70" s="285" t="s">
        <v>262</v>
      </c>
      <c r="D70" s="161"/>
      <c r="E70" s="161"/>
      <c r="F70" s="210"/>
    </row>
    <row r="71" spans="1:6" ht="12.75">
      <c r="A71" s="214"/>
      <c r="B71" s="214"/>
      <c r="C71" s="232" t="s">
        <v>263</v>
      </c>
      <c r="D71" s="215">
        <v>17202</v>
      </c>
      <c r="E71" s="215">
        <v>17202</v>
      </c>
      <c r="F71" s="189">
        <f aca="true" t="shared" si="2" ref="F71:F78">E71/D71</f>
        <v>1</v>
      </c>
    </row>
    <row r="72" spans="1:6" ht="12.75">
      <c r="A72" s="212"/>
      <c r="B72" s="214">
        <v>80144</v>
      </c>
      <c r="C72" s="232" t="s">
        <v>264</v>
      </c>
      <c r="D72" s="134">
        <v>4898</v>
      </c>
      <c r="E72" s="134">
        <v>2470</v>
      </c>
      <c r="F72" s="189">
        <f t="shared" si="2"/>
        <v>0.504287464271131</v>
      </c>
    </row>
    <row r="73" spans="1:6" ht="12.75">
      <c r="A73" s="135"/>
      <c r="B73" s="133">
        <v>80146</v>
      </c>
      <c r="C73" s="232" t="s">
        <v>265</v>
      </c>
      <c r="D73" s="134">
        <v>42000</v>
      </c>
      <c r="E73" s="134">
        <v>37200</v>
      </c>
      <c r="F73" s="189">
        <f t="shared" si="2"/>
        <v>0.8857142857142857</v>
      </c>
    </row>
    <row r="74" spans="1:6" ht="12.75">
      <c r="A74" s="135"/>
      <c r="B74" s="135">
        <v>80195</v>
      </c>
      <c r="C74" s="232" t="s">
        <v>77</v>
      </c>
      <c r="D74" s="134">
        <v>115977</v>
      </c>
      <c r="E74" s="134">
        <v>115977</v>
      </c>
      <c r="F74" s="189">
        <f t="shared" si="2"/>
        <v>1</v>
      </c>
    </row>
    <row r="75" spans="1:6" ht="16.5" customHeight="1">
      <c r="A75" s="142">
        <v>803</v>
      </c>
      <c r="B75" s="142"/>
      <c r="C75" s="277" t="s">
        <v>266</v>
      </c>
      <c r="D75" s="366">
        <f>SUM(D76)</f>
        <v>5000</v>
      </c>
      <c r="E75" s="366">
        <f>SUM(E76)</f>
        <v>5000</v>
      </c>
      <c r="F75" s="141">
        <f t="shared" si="2"/>
        <v>1</v>
      </c>
    </row>
    <row r="76" spans="1:6" ht="12.75">
      <c r="A76" s="212"/>
      <c r="B76" s="212">
        <v>80395</v>
      </c>
      <c r="C76" s="367" t="s">
        <v>267</v>
      </c>
      <c r="D76" s="215">
        <v>5000</v>
      </c>
      <c r="E76" s="215">
        <v>5000</v>
      </c>
      <c r="F76" s="189">
        <f t="shared" si="2"/>
        <v>1</v>
      </c>
    </row>
    <row r="77" spans="1:6" ht="13.5" customHeight="1">
      <c r="A77" s="164">
        <v>851</v>
      </c>
      <c r="B77" s="368"/>
      <c r="C77" s="296" t="s">
        <v>238</v>
      </c>
      <c r="D77" s="167">
        <f>SUM(D78:D82)</f>
        <v>295100</v>
      </c>
      <c r="E77" s="167">
        <f>SUM(E78:E82)</f>
        <v>278154</v>
      </c>
      <c r="F77" s="89">
        <f t="shared" si="2"/>
        <v>0.9425753981701118</v>
      </c>
    </row>
    <row r="78" spans="1:6" ht="17.25" customHeight="1">
      <c r="A78" s="139"/>
      <c r="B78" s="135">
        <v>85111</v>
      </c>
      <c r="C78" s="311" t="s">
        <v>239</v>
      </c>
      <c r="D78" s="262">
        <v>14000</v>
      </c>
      <c r="E78" s="262">
        <v>14000</v>
      </c>
      <c r="F78" s="189">
        <f t="shared" si="2"/>
        <v>1</v>
      </c>
    </row>
    <row r="79" spans="1:6" ht="15.75" customHeight="1">
      <c r="A79" s="139"/>
      <c r="B79" s="135">
        <v>85121</v>
      </c>
      <c r="C79" s="311" t="s">
        <v>240</v>
      </c>
      <c r="D79" s="262">
        <v>4100</v>
      </c>
      <c r="E79" s="262"/>
      <c r="F79" s="263"/>
    </row>
    <row r="80" spans="1:6" ht="15.75" customHeight="1">
      <c r="A80" s="139"/>
      <c r="B80" s="135">
        <v>85142</v>
      </c>
      <c r="C80" s="311" t="s">
        <v>268</v>
      </c>
      <c r="D80" s="262">
        <v>2000</v>
      </c>
      <c r="E80" s="262">
        <v>2000</v>
      </c>
      <c r="F80" s="189">
        <f>E80/D80</f>
        <v>1</v>
      </c>
    </row>
    <row r="81" spans="1:6" ht="16.5" customHeight="1">
      <c r="A81" s="139"/>
      <c r="B81" s="135">
        <v>85154</v>
      </c>
      <c r="C81" s="311" t="s">
        <v>241</v>
      </c>
      <c r="D81" s="262">
        <v>262000</v>
      </c>
      <c r="E81" s="262">
        <v>249154</v>
      </c>
      <c r="F81" s="189">
        <f>E81/D81</f>
        <v>0.950969465648855</v>
      </c>
    </row>
    <row r="82" spans="1:6" ht="15" customHeight="1">
      <c r="A82" s="139"/>
      <c r="B82" s="135">
        <v>85195</v>
      </c>
      <c r="C82" s="311" t="s">
        <v>77</v>
      </c>
      <c r="D82" s="262">
        <v>13000</v>
      </c>
      <c r="E82" s="262">
        <v>13000</v>
      </c>
      <c r="F82" s="189">
        <f>E82/D82</f>
        <v>1</v>
      </c>
    </row>
    <row r="83" spans="1:6" ht="16.5" customHeight="1">
      <c r="A83" s="139">
        <v>853</v>
      </c>
      <c r="B83" s="369"/>
      <c r="C83" s="277" t="s">
        <v>207</v>
      </c>
      <c r="D83" s="366">
        <f>SUM(D87:D98)</f>
        <v>3966737</v>
      </c>
      <c r="E83" s="366">
        <f>SUM(E87:E98)</f>
        <v>3904773</v>
      </c>
      <c r="F83" s="89">
        <f>E83/D83</f>
        <v>0.9843791005050246</v>
      </c>
    </row>
    <row r="84" spans="1:6" ht="12.75">
      <c r="A84" s="209"/>
      <c r="B84" s="163">
        <v>85313</v>
      </c>
      <c r="C84" s="370" t="s">
        <v>180</v>
      </c>
      <c r="D84" s="284"/>
      <c r="E84" s="163"/>
      <c r="F84" s="305"/>
    </row>
    <row r="85" spans="1:6" ht="12.75">
      <c r="A85" s="204"/>
      <c r="B85" s="106"/>
      <c r="C85" s="371" t="s">
        <v>181</v>
      </c>
      <c r="D85" s="281"/>
      <c r="E85" s="106"/>
      <c r="F85" s="306"/>
    </row>
    <row r="86" spans="1:6" ht="12.75">
      <c r="A86" s="204"/>
      <c r="B86" s="106"/>
      <c r="C86" s="371" t="s">
        <v>182</v>
      </c>
      <c r="D86" s="281"/>
      <c r="E86" s="106"/>
      <c r="F86" s="306"/>
    </row>
    <row r="87" spans="1:6" ht="12.75">
      <c r="A87" s="214"/>
      <c r="B87" s="212"/>
      <c r="C87" s="367" t="s">
        <v>183</v>
      </c>
      <c r="D87" s="372">
        <v>52000</v>
      </c>
      <c r="E87" s="134">
        <v>51012</v>
      </c>
      <c r="F87" s="189">
        <f>E87/D87</f>
        <v>0.981</v>
      </c>
    </row>
    <row r="88" spans="1:6" ht="12.75">
      <c r="A88" s="163"/>
      <c r="B88" s="163">
        <v>85314</v>
      </c>
      <c r="C88" s="285" t="s">
        <v>146</v>
      </c>
      <c r="D88" s="209"/>
      <c r="E88" s="209"/>
      <c r="F88" s="163"/>
    </row>
    <row r="89" spans="1:6" ht="12.75">
      <c r="A89" s="212"/>
      <c r="B89" s="212"/>
      <c r="C89" s="232" t="s">
        <v>147</v>
      </c>
      <c r="D89" s="215">
        <v>1714800</v>
      </c>
      <c r="E89" s="215">
        <v>1714800</v>
      </c>
      <c r="F89" s="189">
        <f>E89/D89</f>
        <v>1</v>
      </c>
    </row>
    <row r="90" spans="1:6" ht="12.75">
      <c r="A90" s="135"/>
      <c r="B90" s="135">
        <v>85315</v>
      </c>
      <c r="C90" s="311" t="s">
        <v>148</v>
      </c>
      <c r="D90" s="262">
        <v>1027137</v>
      </c>
      <c r="E90" s="262">
        <v>972259</v>
      </c>
      <c r="F90" s="189">
        <f>E90/D90</f>
        <v>0.9465718789217018</v>
      </c>
    </row>
    <row r="91" spans="1:6" ht="12.75">
      <c r="A91" s="209"/>
      <c r="B91" s="163">
        <v>85316</v>
      </c>
      <c r="C91" s="370" t="s">
        <v>149</v>
      </c>
      <c r="D91" s="163"/>
      <c r="E91" s="163"/>
      <c r="F91" s="163"/>
    </row>
    <row r="92" spans="1:6" ht="12.75">
      <c r="A92" s="214"/>
      <c r="B92" s="212"/>
      <c r="C92" s="367" t="s">
        <v>150</v>
      </c>
      <c r="D92" s="134">
        <v>94200</v>
      </c>
      <c r="E92" s="134">
        <v>94103</v>
      </c>
      <c r="F92" s="189">
        <f>E92/D92</f>
        <v>0.9989702760084925</v>
      </c>
    </row>
    <row r="93" spans="1:6" ht="12.75">
      <c r="A93" s="135"/>
      <c r="B93" s="133">
        <v>85319</v>
      </c>
      <c r="C93" s="311" t="s">
        <v>151</v>
      </c>
      <c r="D93" s="262">
        <v>655903</v>
      </c>
      <c r="E93" s="262">
        <v>649902</v>
      </c>
      <c r="F93" s="189">
        <f>E93/D93</f>
        <v>0.9908507812893065</v>
      </c>
    </row>
    <row r="94" spans="1:6" ht="12.75">
      <c r="A94" s="209"/>
      <c r="B94" s="163">
        <v>85328</v>
      </c>
      <c r="C94" s="370" t="s">
        <v>153</v>
      </c>
      <c r="D94" s="163"/>
      <c r="E94" s="163"/>
      <c r="F94" s="210"/>
    </row>
    <row r="95" spans="1:6" ht="12.75">
      <c r="A95" s="214"/>
      <c r="B95" s="212"/>
      <c r="C95" s="367" t="s">
        <v>154</v>
      </c>
      <c r="D95" s="134">
        <v>203067</v>
      </c>
      <c r="E95" s="134">
        <v>203067</v>
      </c>
      <c r="F95" s="189">
        <f>E95/D95</f>
        <v>1</v>
      </c>
    </row>
    <row r="96" spans="1:6" ht="12.75">
      <c r="A96" s="163"/>
      <c r="B96" s="267">
        <v>85378</v>
      </c>
      <c r="C96" s="285" t="s">
        <v>155</v>
      </c>
      <c r="D96" s="209"/>
      <c r="E96" s="163"/>
      <c r="F96" s="305"/>
    </row>
    <row r="97" spans="1:6" ht="12.75">
      <c r="A97" s="212"/>
      <c r="B97" s="212"/>
      <c r="C97" s="232" t="s">
        <v>156</v>
      </c>
      <c r="D97" s="215">
        <v>86300</v>
      </c>
      <c r="E97" s="215">
        <v>86300</v>
      </c>
      <c r="F97" s="189">
        <f>E97/D97</f>
        <v>1</v>
      </c>
    </row>
    <row r="98" spans="1:6" ht="12.75">
      <c r="A98" s="106"/>
      <c r="B98" s="214">
        <v>85395</v>
      </c>
      <c r="C98" s="232" t="s">
        <v>77</v>
      </c>
      <c r="D98" s="215">
        <v>133330</v>
      </c>
      <c r="E98" s="215">
        <v>133330</v>
      </c>
      <c r="F98" s="189">
        <f>E98/D98</f>
        <v>1</v>
      </c>
    </row>
    <row r="99" spans="1:6" ht="14.25" customHeight="1">
      <c r="A99" s="160">
        <v>854</v>
      </c>
      <c r="B99" s="163"/>
      <c r="C99" s="322" t="s">
        <v>208</v>
      </c>
      <c r="D99" s="267"/>
      <c r="E99" s="267"/>
      <c r="F99" s="110"/>
    </row>
    <row r="100" spans="1:6" ht="15" customHeight="1">
      <c r="A100" s="87"/>
      <c r="B100" s="164"/>
      <c r="C100" s="323" t="s">
        <v>209</v>
      </c>
      <c r="D100" s="88">
        <f>SUM(D101:D105)</f>
        <v>4304700</v>
      </c>
      <c r="E100" s="88">
        <f>SUM(E101:E105)</f>
        <v>4248856</v>
      </c>
      <c r="F100" s="89">
        <f aca="true" t="shared" si="3" ref="F100:F105">E100/D100</f>
        <v>0.9870272028248194</v>
      </c>
    </row>
    <row r="101" spans="1:6" ht="12.75">
      <c r="A101" s="142"/>
      <c r="B101" s="135">
        <v>85401</v>
      </c>
      <c r="C101" s="311" t="s">
        <v>188</v>
      </c>
      <c r="D101" s="261">
        <v>766991</v>
      </c>
      <c r="E101" s="261">
        <v>743448</v>
      </c>
      <c r="F101" s="189">
        <f t="shared" si="3"/>
        <v>0.9693047245665204</v>
      </c>
    </row>
    <row r="102" spans="1:6" ht="12.75">
      <c r="A102" s="191"/>
      <c r="B102" s="163">
        <v>85404</v>
      </c>
      <c r="C102" s="311" t="s">
        <v>157</v>
      </c>
      <c r="D102" s="134">
        <v>3471588</v>
      </c>
      <c r="E102" s="134">
        <v>3444590</v>
      </c>
      <c r="F102" s="189">
        <f t="shared" si="3"/>
        <v>0.9922231555126934</v>
      </c>
    </row>
    <row r="103" spans="1:6" ht="12.75">
      <c r="A103" s="191"/>
      <c r="B103" s="163">
        <v>85412</v>
      </c>
      <c r="C103" s="311" t="s">
        <v>269</v>
      </c>
      <c r="D103" s="134">
        <v>30000</v>
      </c>
      <c r="E103" s="134">
        <v>24700</v>
      </c>
      <c r="F103" s="189">
        <f t="shared" si="3"/>
        <v>0.8233333333333334</v>
      </c>
    </row>
    <row r="104" spans="1:6" ht="12.75">
      <c r="A104" s="177"/>
      <c r="B104" s="135">
        <v>85415</v>
      </c>
      <c r="C104" s="311" t="s">
        <v>270</v>
      </c>
      <c r="D104" s="134">
        <v>16700</v>
      </c>
      <c r="E104" s="134">
        <v>16697</v>
      </c>
      <c r="F104" s="189">
        <f t="shared" si="3"/>
        <v>0.9998203592814371</v>
      </c>
    </row>
    <row r="105" spans="1:6" ht="12.75">
      <c r="A105" s="115"/>
      <c r="B105" s="212">
        <v>85495</v>
      </c>
      <c r="C105" s="311" t="s">
        <v>77</v>
      </c>
      <c r="D105" s="261">
        <v>19421</v>
      </c>
      <c r="E105" s="261">
        <v>19421</v>
      </c>
      <c r="F105" s="189">
        <f t="shared" si="3"/>
        <v>1</v>
      </c>
    </row>
    <row r="106" spans="1:6" ht="14.25" customHeight="1">
      <c r="A106" s="148">
        <v>900</v>
      </c>
      <c r="B106" s="160"/>
      <c r="C106" s="296" t="s">
        <v>210</v>
      </c>
      <c r="D106" s="148"/>
      <c r="E106" s="148"/>
      <c r="F106" s="221"/>
    </row>
    <row r="107" spans="1:6" ht="12.75">
      <c r="A107" s="218"/>
      <c r="B107" s="243"/>
      <c r="C107" s="331" t="s">
        <v>211</v>
      </c>
      <c r="D107" s="88">
        <f>SUM(D108:D113)</f>
        <v>1530000</v>
      </c>
      <c r="E107" s="88">
        <f>SUM(E108:E113)</f>
        <v>1295466</v>
      </c>
      <c r="F107" s="89">
        <f aca="true" t="shared" si="4" ref="F107:F113">E107/D107</f>
        <v>0.8467098039215686</v>
      </c>
    </row>
    <row r="108" spans="1:6" ht="12.75">
      <c r="A108" s="133"/>
      <c r="B108" s="135">
        <v>90001</v>
      </c>
      <c r="C108" s="232" t="s">
        <v>271</v>
      </c>
      <c r="D108" s="134">
        <v>196400</v>
      </c>
      <c r="E108" s="134">
        <v>190276</v>
      </c>
      <c r="F108" s="189">
        <f t="shared" si="4"/>
        <v>0.9688187372708758</v>
      </c>
    </row>
    <row r="109" spans="1:6" ht="12.75">
      <c r="A109" s="133"/>
      <c r="B109" s="135">
        <v>90002</v>
      </c>
      <c r="C109" s="232" t="s">
        <v>272</v>
      </c>
      <c r="D109" s="134">
        <v>243500</v>
      </c>
      <c r="E109" s="134">
        <v>78877</v>
      </c>
      <c r="F109" s="189">
        <f t="shared" si="4"/>
        <v>0.32393018480492813</v>
      </c>
    </row>
    <row r="110" spans="1:6" ht="12.75">
      <c r="A110" s="133"/>
      <c r="B110" s="135">
        <v>90003</v>
      </c>
      <c r="C110" s="232" t="s">
        <v>273</v>
      </c>
      <c r="D110" s="134">
        <v>234000</v>
      </c>
      <c r="E110" s="134">
        <v>220128</v>
      </c>
      <c r="F110" s="189">
        <f t="shared" si="4"/>
        <v>0.9407179487179487</v>
      </c>
    </row>
    <row r="111" spans="1:6" ht="12.75">
      <c r="A111" s="133"/>
      <c r="B111" s="135">
        <v>90004</v>
      </c>
      <c r="C111" s="232" t="s">
        <v>274</v>
      </c>
      <c r="D111" s="134">
        <v>92300</v>
      </c>
      <c r="E111" s="134">
        <v>85965</v>
      </c>
      <c r="F111" s="189">
        <f t="shared" si="4"/>
        <v>0.93136511375948</v>
      </c>
    </row>
    <row r="112" spans="1:6" ht="12.75">
      <c r="A112" s="204"/>
      <c r="B112" s="212">
        <v>90015</v>
      </c>
      <c r="C112" s="232" t="s">
        <v>189</v>
      </c>
      <c r="D112" s="134">
        <v>762500</v>
      </c>
      <c r="E112" s="134">
        <v>719530</v>
      </c>
      <c r="F112" s="189">
        <f t="shared" si="4"/>
        <v>0.9436459016393443</v>
      </c>
    </row>
    <row r="113" spans="1:6" ht="12.75">
      <c r="A113" s="204"/>
      <c r="B113" s="212">
        <v>90095</v>
      </c>
      <c r="C113" s="311" t="s">
        <v>267</v>
      </c>
      <c r="D113" s="261">
        <v>1300</v>
      </c>
      <c r="E113" s="261">
        <v>690</v>
      </c>
      <c r="F113" s="189">
        <f t="shared" si="4"/>
        <v>0.5307692307692308</v>
      </c>
    </row>
    <row r="114" spans="1:6" ht="14.25" customHeight="1">
      <c r="A114" s="148">
        <v>921</v>
      </c>
      <c r="B114" s="160"/>
      <c r="C114" s="296" t="s">
        <v>212</v>
      </c>
      <c r="D114" s="148"/>
      <c r="E114" s="160"/>
      <c r="F114" s="221"/>
    </row>
    <row r="115" spans="1:6" ht="12.75">
      <c r="A115" s="86"/>
      <c r="B115" s="166"/>
      <c r="C115" s="331" t="s">
        <v>213</v>
      </c>
      <c r="D115" s="88">
        <f>SUM(D116:D120)</f>
        <v>1403400</v>
      </c>
      <c r="E115" s="88">
        <f>SUM(E116:E120)</f>
        <v>1361320</v>
      </c>
      <c r="F115" s="89">
        <f aca="true" t="shared" si="5" ref="F115:F123">E115/D115</f>
        <v>0.9700156762149067</v>
      </c>
    </row>
    <row r="116" spans="1:6" ht="12.75">
      <c r="A116" s="106"/>
      <c r="B116" s="204">
        <v>92105</v>
      </c>
      <c r="C116" s="373" t="s">
        <v>245</v>
      </c>
      <c r="D116" s="261">
        <v>24000</v>
      </c>
      <c r="E116" s="261">
        <v>24000</v>
      </c>
      <c r="F116" s="189">
        <f t="shared" si="5"/>
        <v>1</v>
      </c>
    </row>
    <row r="117" spans="1:6" ht="12.75">
      <c r="A117" s="191"/>
      <c r="B117" s="135">
        <v>92109</v>
      </c>
      <c r="C117" s="311" t="s">
        <v>246</v>
      </c>
      <c r="D117" s="261">
        <v>689600</v>
      </c>
      <c r="E117" s="262">
        <v>679568</v>
      </c>
      <c r="F117" s="189">
        <f t="shared" si="5"/>
        <v>0.9854524361948956</v>
      </c>
    </row>
    <row r="118" spans="1:6" ht="12.75">
      <c r="A118" s="191"/>
      <c r="B118" s="135">
        <v>92116</v>
      </c>
      <c r="C118" s="311" t="s">
        <v>247</v>
      </c>
      <c r="D118" s="261">
        <v>589300</v>
      </c>
      <c r="E118" s="262">
        <v>589300</v>
      </c>
      <c r="F118" s="189">
        <f t="shared" si="5"/>
        <v>1</v>
      </c>
    </row>
    <row r="119" spans="1:6" ht="12.75">
      <c r="A119" s="191"/>
      <c r="B119" s="135">
        <v>92120</v>
      </c>
      <c r="C119" s="311" t="s">
        <v>248</v>
      </c>
      <c r="D119" s="261">
        <v>21000</v>
      </c>
      <c r="E119" s="262">
        <v>6544</v>
      </c>
      <c r="F119" s="189">
        <f t="shared" si="5"/>
        <v>0.31161904761904763</v>
      </c>
    </row>
    <row r="120" spans="1:6" ht="12.75">
      <c r="A120" s="115"/>
      <c r="B120" s="212">
        <v>92195</v>
      </c>
      <c r="C120" s="232" t="s">
        <v>77</v>
      </c>
      <c r="D120" s="134">
        <v>79500</v>
      </c>
      <c r="E120" s="134">
        <v>61908</v>
      </c>
      <c r="F120" s="189">
        <f t="shared" si="5"/>
        <v>0.7787169811320754</v>
      </c>
    </row>
    <row r="121" spans="1:6" ht="14.25" customHeight="1">
      <c r="A121" s="142">
        <v>926</v>
      </c>
      <c r="B121" s="139"/>
      <c r="C121" s="277" t="s">
        <v>214</v>
      </c>
      <c r="D121" s="140">
        <f>SUM(D122:D123)</f>
        <v>397550</v>
      </c>
      <c r="E121" s="140">
        <f>SUM(E122:E123)</f>
        <v>397255</v>
      </c>
      <c r="F121" s="89">
        <f t="shared" si="5"/>
        <v>0.9992579549742171</v>
      </c>
    </row>
    <row r="122" spans="1:6" ht="12.75">
      <c r="A122" s="191"/>
      <c r="B122" s="133">
        <v>92604</v>
      </c>
      <c r="C122" s="311" t="s">
        <v>161</v>
      </c>
      <c r="D122" s="261">
        <v>296450</v>
      </c>
      <c r="E122" s="261">
        <v>296320</v>
      </c>
      <c r="F122" s="189">
        <f t="shared" si="5"/>
        <v>0.9995614774835554</v>
      </c>
    </row>
    <row r="123" spans="1:6" ht="13.5" thickBot="1">
      <c r="A123" s="156"/>
      <c r="B123" s="163">
        <v>92605</v>
      </c>
      <c r="C123" s="370" t="s">
        <v>275</v>
      </c>
      <c r="D123" s="267">
        <v>101100</v>
      </c>
      <c r="E123" s="267">
        <v>100935</v>
      </c>
      <c r="F123" s="231">
        <f t="shared" si="5"/>
        <v>0.9983679525222552</v>
      </c>
    </row>
    <row r="124" spans="1:6" ht="12.75">
      <c r="A124" s="340"/>
      <c r="B124" s="341"/>
      <c r="C124" s="374"/>
      <c r="D124" s="344"/>
      <c r="E124" s="344"/>
      <c r="F124" s="345"/>
    </row>
    <row r="125" spans="1:6" ht="12.75">
      <c r="A125" s="347"/>
      <c r="B125" s="64"/>
      <c r="C125" s="375" t="s">
        <v>253</v>
      </c>
      <c r="D125" s="349">
        <f>SUM(D16+D21+D23+D27+D31+D35+D47+D51+D54+D59+D64+D65+D75+D77+D83+D100+D107+D115+D121)</f>
        <v>31474030</v>
      </c>
      <c r="E125" s="349">
        <f>SUM(E16+E21+E23+E27+E31+E35+E47+E51+E54+E59+E64+E65+E75+E77+E83+E100+E107+E115+E121)</f>
        <v>29839837</v>
      </c>
      <c r="F125" s="350">
        <f>E125/D125</f>
        <v>0.9480780503799482</v>
      </c>
    </row>
    <row r="126" spans="1:6" ht="13.5" thickBot="1">
      <c r="A126" s="352"/>
      <c r="B126" s="76"/>
      <c r="C126" s="376"/>
      <c r="D126" s="355"/>
      <c r="E126" s="355"/>
      <c r="F126" s="356"/>
    </row>
    <row r="127" spans="1:6" ht="15.75">
      <c r="A127" s="4"/>
      <c r="B127" s="4"/>
      <c r="C127" s="4"/>
      <c r="D127" s="4"/>
      <c r="E127" s="4"/>
      <c r="F127" s="4"/>
    </row>
    <row r="128" spans="1:6" ht="15.75">
      <c r="A128" s="4"/>
      <c r="B128" s="4"/>
      <c r="C128" s="4"/>
      <c r="D128" s="4"/>
      <c r="E128" s="4"/>
      <c r="F128" s="4"/>
    </row>
  </sheetData>
  <mergeCells count="4">
    <mergeCell ref="A7:F7"/>
    <mergeCell ref="A8:F8"/>
    <mergeCell ref="A9:F9"/>
    <mergeCell ref="A10:F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0" sqref="A10:G10"/>
    </sheetView>
  </sheetViews>
  <sheetFormatPr defaultColWidth="9.00390625" defaultRowHeight="12.75"/>
  <cols>
    <col min="1" max="1" width="6.375" style="0" customWidth="1"/>
    <col min="2" max="2" width="8.875" style="0" customWidth="1"/>
    <col min="3" max="3" width="6.75390625" style="0" customWidth="1"/>
    <col min="4" max="4" width="36.25390625" style="0" customWidth="1"/>
    <col min="5" max="5" width="11.00390625" style="0" customWidth="1"/>
    <col min="6" max="7" width="11.375" style="0" customWidth="1"/>
  </cols>
  <sheetData>
    <row r="1" spans="1:7" ht="15.75">
      <c r="A1" s="4"/>
      <c r="B1" s="4"/>
      <c r="C1" s="4"/>
      <c r="D1" s="4"/>
      <c r="E1" s="4"/>
      <c r="F1" s="4"/>
      <c r="G1" s="4"/>
    </row>
    <row r="2" spans="1:7" ht="15.75">
      <c r="A2" s="4"/>
      <c r="B2" s="4"/>
      <c r="C2" s="4"/>
      <c r="D2" s="4"/>
      <c r="E2" s="4"/>
      <c r="F2" s="4"/>
      <c r="G2" s="4"/>
    </row>
    <row r="3" spans="1:8" ht="15.75">
      <c r="A3" s="4"/>
      <c r="B3" s="4"/>
      <c r="C3" s="4"/>
      <c r="D3" s="4"/>
      <c r="E3" s="52" t="s">
        <v>251</v>
      </c>
      <c r="F3" s="52"/>
      <c r="G3" s="52"/>
      <c r="H3" s="53"/>
    </row>
    <row r="4" spans="1:8" ht="15.75">
      <c r="A4" s="4"/>
      <c r="B4" s="4"/>
      <c r="C4" s="4"/>
      <c r="D4" s="4"/>
      <c r="E4" s="52" t="s">
        <v>43</v>
      </c>
      <c r="F4" s="52"/>
      <c r="G4" s="52"/>
      <c r="H4" s="53"/>
    </row>
    <row r="5" spans="1:8" ht="15.75">
      <c r="A5" s="4"/>
      <c r="B5" s="4"/>
      <c r="C5" s="4"/>
      <c r="D5" s="4"/>
      <c r="E5" s="52" t="s">
        <v>42</v>
      </c>
      <c r="F5" s="52"/>
      <c r="G5" s="52"/>
      <c r="H5" s="53"/>
    </row>
    <row r="6" spans="1:7" ht="15.75">
      <c r="A6" s="4"/>
      <c r="B6" s="4"/>
      <c r="C6" s="4"/>
      <c r="D6" s="4"/>
      <c r="E6" s="4"/>
      <c r="F6" s="4"/>
      <c r="G6" s="4"/>
    </row>
    <row r="7" spans="1:7" ht="15.75">
      <c r="A7" s="407" t="s">
        <v>249</v>
      </c>
      <c r="B7" s="411"/>
      <c r="C7" s="411"/>
      <c r="D7" s="411"/>
      <c r="E7" s="411"/>
      <c r="F7" s="411"/>
      <c r="G7" s="411"/>
    </row>
    <row r="8" spans="1:7" ht="20.25">
      <c r="A8" s="407" t="s">
        <v>278</v>
      </c>
      <c r="B8" s="408"/>
      <c r="C8" s="408"/>
      <c r="D8" s="408"/>
      <c r="E8" s="408"/>
      <c r="F8" s="408"/>
      <c r="G8" s="408"/>
    </row>
    <row r="9" spans="1:7" ht="17.25" customHeight="1">
      <c r="A9" s="409" t="s">
        <v>281</v>
      </c>
      <c r="B9" s="410"/>
      <c r="C9" s="410"/>
      <c r="D9" s="410"/>
      <c r="E9" s="410"/>
      <c r="F9" s="410"/>
      <c r="G9" s="410"/>
    </row>
    <row r="10" spans="1:7" ht="15.75">
      <c r="A10" s="409" t="s">
        <v>282</v>
      </c>
      <c r="B10" s="412"/>
      <c r="C10" s="412"/>
      <c r="D10" s="412"/>
      <c r="E10" s="412"/>
      <c r="F10" s="412"/>
      <c r="G10" s="412"/>
    </row>
    <row r="11" spans="1:7" ht="48.75" customHeight="1" thickBot="1">
      <c r="A11" s="4"/>
      <c r="B11" s="4"/>
      <c r="C11" s="4"/>
      <c r="D11" s="4"/>
      <c r="E11" s="4"/>
      <c r="F11" s="4"/>
      <c r="G11" s="4"/>
    </row>
    <row r="12" spans="1:7" ht="15.75">
      <c r="A12" s="40"/>
      <c r="B12" s="40"/>
      <c r="C12" s="39"/>
      <c r="D12" s="47"/>
      <c r="E12" s="40" t="s">
        <v>2</v>
      </c>
      <c r="F12" s="40" t="s">
        <v>1</v>
      </c>
      <c r="G12" s="39" t="s">
        <v>3</v>
      </c>
    </row>
    <row r="13" spans="1:7" ht="15.75">
      <c r="A13" s="41" t="s">
        <v>4</v>
      </c>
      <c r="B13" s="41" t="s">
        <v>44</v>
      </c>
      <c r="C13" s="5" t="s">
        <v>6</v>
      </c>
      <c r="D13" s="6" t="s">
        <v>5</v>
      </c>
      <c r="E13" s="45">
        <v>2002</v>
      </c>
      <c r="F13" s="45" t="s">
        <v>45</v>
      </c>
      <c r="G13" s="7">
        <v>0.2534722222222222</v>
      </c>
    </row>
    <row r="14" spans="1:7" ht="16.5" thickBot="1">
      <c r="A14" s="42"/>
      <c r="B14" s="42"/>
      <c r="C14" s="8"/>
      <c r="D14" s="29"/>
      <c r="E14" s="44" t="s">
        <v>143</v>
      </c>
      <c r="F14" s="44" t="s">
        <v>46</v>
      </c>
      <c r="G14" s="36"/>
    </row>
    <row r="15" spans="1:7" ht="16.5" thickBot="1">
      <c r="A15" s="38" t="s">
        <v>7</v>
      </c>
      <c r="B15" s="43" t="s">
        <v>8</v>
      </c>
      <c r="C15" s="46" t="s">
        <v>9</v>
      </c>
      <c r="D15" s="43" t="s">
        <v>10</v>
      </c>
      <c r="E15" s="46" t="s">
        <v>11</v>
      </c>
      <c r="F15" s="46" t="s">
        <v>12</v>
      </c>
      <c r="G15" s="46" t="s">
        <v>13</v>
      </c>
    </row>
    <row r="16" spans="1:7" ht="31.5" customHeight="1">
      <c r="A16" s="13">
        <v>921</v>
      </c>
      <c r="B16" s="20">
        <v>921</v>
      </c>
      <c r="C16" s="14"/>
      <c r="D16" s="22" t="s">
        <v>212</v>
      </c>
      <c r="E16" s="13"/>
      <c r="F16" s="13"/>
      <c r="G16" s="19"/>
    </row>
    <row r="17" spans="1:7" ht="15.75">
      <c r="A17" s="3"/>
      <c r="B17" s="21"/>
      <c r="C17" s="3"/>
      <c r="D17" s="23" t="s">
        <v>213</v>
      </c>
      <c r="E17" s="9">
        <f>SUM(E18)</f>
        <v>2000</v>
      </c>
      <c r="F17" s="9">
        <f>SUM(F18)</f>
        <v>2000</v>
      </c>
      <c r="G17" s="10">
        <f>F17/E17</f>
        <v>1</v>
      </c>
    </row>
    <row r="18" spans="1:7" ht="15.75">
      <c r="A18" s="1"/>
      <c r="B18" s="49">
        <v>92195</v>
      </c>
      <c r="C18" s="50"/>
      <c r="D18" s="51" t="s">
        <v>77</v>
      </c>
      <c r="E18" s="28">
        <f>SUM(E21)</f>
        <v>2000</v>
      </c>
      <c r="F18" s="28">
        <f>SUM(F21)</f>
        <v>2000</v>
      </c>
      <c r="G18" s="48">
        <f>F18/E18</f>
        <v>1</v>
      </c>
    </row>
    <row r="19" spans="1:7" ht="15.75">
      <c r="A19" s="1"/>
      <c r="B19" s="21"/>
      <c r="C19" s="11">
        <v>232</v>
      </c>
      <c r="D19" s="2" t="s">
        <v>252</v>
      </c>
      <c r="E19" s="15"/>
      <c r="F19" s="17"/>
      <c r="G19" s="17"/>
    </row>
    <row r="20" spans="1:7" ht="15.75">
      <c r="A20" s="1"/>
      <c r="B20" s="15"/>
      <c r="C20" s="11"/>
      <c r="D20" s="1" t="s">
        <v>279</v>
      </c>
      <c r="E20" s="15"/>
      <c r="F20" s="11"/>
      <c r="G20" s="11"/>
    </row>
    <row r="21" spans="1:7" ht="16.5" thickBot="1">
      <c r="A21" s="1"/>
      <c r="B21" s="15"/>
      <c r="C21" s="11"/>
      <c r="D21" s="1" t="s">
        <v>280</v>
      </c>
      <c r="E21" s="16">
        <v>2000</v>
      </c>
      <c r="F21" s="62">
        <v>2000</v>
      </c>
      <c r="G21" s="18">
        <f>F21/E21</f>
        <v>1</v>
      </c>
    </row>
    <row r="22" spans="1:7" ht="15.75">
      <c r="A22" s="34"/>
      <c r="B22" s="24"/>
      <c r="C22" s="25"/>
      <c r="D22" s="57"/>
      <c r="E22" s="26"/>
      <c r="F22" s="60"/>
      <c r="G22" s="27"/>
    </row>
    <row r="23" spans="1:7" ht="15.75">
      <c r="A23" s="1"/>
      <c r="B23" s="4"/>
      <c r="C23" s="12"/>
      <c r="D23" s="54" t="s">
        <v>190</v>
      </c>
      <c r="E23" s="59"/>
      <c r="F23" s="58"/>
      <c r="G23" s="56"/>
    </row>
    <row r="24" spans="1:7" ht="16.5" thickBot="1">
      <c r="A24" s="35"/>
      <c r="B24" s="29"/>
      <c r="C24" s="30"/>
      <c r="D24" s="55"/>
      <c r="E24" s="31"/>
      <c r="F24" s="61"/>
      <c r="G24" s="32"/>
    </row>
    <row r="25" spans="1:7" ht="15.75">
      <c r="A25" s="1"/>
      <c r="B25" s="4"/>
      <c r="C25" s="4"/>
      <c r="D25" s="4"/>
      <c r="E25" s="4"/>
      <c r="F25" s="4"/>
      <c r="G25" s="4"/>
    </row>
    <row r="26" ht="31.5" customHeight="1" thickBot="1">
      <c r="D26" s="63" t="s">
        <v>276</v>
      </c>
    </row>
    <row r="27" spans="1:7" ht="15.75">
      <c r="A27" s="40"/>
      <c r="B27" s="40"/>
      <c r="C27" s="39"/>
      <c r="D27" s="47"/>
      <c r="E27" s="40" t="s">
        <v>2</v>
      </c>
      <c r="F27" s="40" t="s">
        <v>1</v>
      </c>
      <c r="G27" s="39" t="s">
        <v>3</v>
      </c>
    </row>
    <row r="28" spans="1:7" ht="15.75">
      <c r="A28" s="41" t="s">
        <v>4</v>
      </c>
      <c r="B28" s="41" t="s">
        <v>44</v>
      </c>
      <c r="C28" s="5" t="s">
        <v>6</v>
      </c>
      <c r="D28" s="6" t="s">
        <v>5</v>
      </c>
      <c r="E28" s="45">
        <v>2002</v>
      </c>
      <c r="F28" s="45" t="s">
        <v>45</v>
      </c>
      <c r="G28" s="7">
        <v>0.2534722222222222</v>
      </c>
    </row>
    <row r="29" spans="1:7" ht="16.5" thickBot="1">
      <c r="A29" s="42"/>
      <c r="B29" s="42"/>
      <c r="C29" s="8"/>
      <c r="D29" s="29"/>
      <c r="E29" s="44" t="s">
        <v>143</v>
      </c>
      <c r="F29" s="44" t="s">
        <v>46</v>
      </c>
      <c r="G29" s="36"/>
    </row>
    <row r="30" spans="1:7" ht="16.5" thickBot="1">
      <c r="A30" s="38" t="s">
        <v>7</v>
      </c>
      <c r="B30" s="43" t="s">
        <v>8</v>
      </c>
      <c r="C30" s="46" t="s">
        <v>9</v>
      </c>
      <c r="D30" s="43" t="s">
        <v>10</v>
      </c>
      <c r="E30" s="46" t="s">
        <v>11</v>
      </c>
      <c r="F30" s="46" t="s">
        <v>12</v>
      </c>
      <c r="G30" s="46" t="s">
        <v>13</v>
      </c>
    </row>
    <row r="31" spans="1:7" ht="15.75">
      <c r="A31" s="13">
        <v>921</v>
      </c>
      <c r="B31" s="20"/>
      <c r="C31" s="14"/>
      <c r="D31" s="22" t="s">
        <v>212</v>
      </c>
      <c r="E31" s="13"/>
      <c r="F31" s="13"/>
      <c r="G31" s="19"/>
    </row>
    <row r="32" spans="1:7" ht="15.75">
      <c r="A32" s="3"/>
      <c r="B32" s="21"/>
      <c r="C32" s="3"/>
      <c r="D32" s="23" t="s">
        <v>213</v>
      </c>
      <c r="E32" s="9">
        <f>SUM(E33)</f>
        <v>2000</v>
      </c>
      <c r="F32" s="9">
        <f>SUM(F33)</f>
        <v>2000</v>
      </c>
      <c r="G32" s="10">
        <f>F32/E32</f>
        <v>1</v>
      </c>
    </row>
    <row r="33" spans="1:7" ht="15.75">
      <c r="A33" s="1"/>
      <c r="B33" s="49">
        <v>92195</v>
      </c>
      <c r="C33" s="50"/>
      <c r="D33" s="51" t="s">
        <v>77</v>
      </c>
      <c r="E33" s="28">
        <f>SUM(E36)</f>
        <v>2000</v>
      </c>
      <c r="F33" s="28">
        <f>SUM(F36)</f>
        <v>2000</v>
      </c>
      <c r="G33" s="48">
        <f>F33/E33</f>
        <v>1</v>
      </c>
    </row>
    <row r="34" spans="1:7" ht="15.75">
      <c r="A34" s="1"/>
      <c r="B34" s="21"/>
      <c r="C34" s="11"/>
      <c r="D34" s="2"/>
      <c r="E34" s="15"/>
      <c r="F34" s="17"/>
      <c r="G34" s="17"/>
    </row>
    <row r="35" spans="1:7" ht="15.75">
      <c r="A35" s="1"/>
      <c r="B35" s="15"/>
      <c r="C35" s="11"/>
      <c r="D35" s="1"/>
      <c r="E35" s="15"/>
      <c r="F35" s="11"/>
      <c r="G35" s="11"/>
    </row>
    <row r="36" spans="1:7" ht="16.5" thickBot="1">
      <c r="A36" s="1"/>
      <c r="B36" s="15"/>
      <c r="C36" s="11"/>
      <c r="D36" s="1"/>
      <c r="E36" s="16">
        <v>2000</v>
      </c>
      <c r="F36" s="62">
        <v>2000</v>
      </c>
      <c r="G36" s="18">
        <f>F36/E36</f>
        <v>1</v>
      </c>
    </row>
    <row r="37" spans="1:7" ht="15.75">
      <c r="A37" s="34"/>
      <c r="B37" s="24"/>
      <c r="C37" s="25"/>
      <c r="D37" s="57"/>
      <c r="E37" s="26"/>
      <c r="F37" s="60"/>
      <c r="G37" s="27"/>
    </row>
    <row r="38" spans="1:7" ht="15.75">
      <c r="A38" s="1"/>
      <c r="B38" s="4"/>
      <c r="C38" s="12"/>
      <c r="D38" s="54" t="s">
        <v>283</v>
      </c>
      <c r="E38" s="59"/>
      <c r="F38" s="58"/>
      <c r="G38" s="56"/>
    </row>
    <row r="39" spans="1:7" ht="16.5" thickBot="1">
      <c r="A39" s="35"/>
      <c r="B39" s="29"/>
      <c r="C39" s="30"/>
      <c r="D39" s="55"/>
      <c r="E39" s="31"/>
      <c r="F39" s="61"/>
      <c r="G39" s="32"/>
    </row>
  </sheetData>
  <mergeCells count="4">
    <mergeCell ref="A8:G8"/>
    <mergeCell ref="A9:G9"/>
    <mergeCell ref="A7:G7"/>
    <mergeCell ref="A10:G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Fijalkowski</cp:lastModifiedBy>
  <cp:lastPrinted>2003-03-24T12:31:38Z</cp:lastPrinted>
  <dcterms:created xsi:type="dcterms:W3CDTF">2003-02-24T11:28:20Z</dcterms:created>
  <dcterms:modified xsi:type="dcterms:W3CDTF">2003-07-08T08:42:19Z</dcterms:modified>
  <cp:category/>
  <cp:version/>
  <cp:contentType/>
  <cp:contentStatus/>
</cp:coreProperties>
</file>