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40" tabRatio="590" activeTab="0"/>
  </bookViews>
  <sheets>
    <sheet name="załącznik Nr 1 do uchwały" sheetId="1" r:id="rId1"/>
    <sheet name="załącznik Nr 2 do uchwały" sheetId="2" r:id="rId2"/>
    <sheet name="załącznik nr 10 do uchwały" sheetId="3" r:id="rId3"/>
    <sheet name="załącznik nr 3 do uchwały" sheetId="4" r:id="rId4"/>
  </sheets>
  <definedNames>
    <definedName name="_xlnm.Print_Area" localSheetId="0">'załącznik Nr 1 do uchwały'!$A$3:$K$168</definedName>
    <definedName name="_xlnm.Print_Area" localSheetId="2">'załącznik nr 10 do uchwały'!$A$3:$J$32</definedName>
    <definedName name="_xlnm.Print_Area" localSheetId="1">'załącznik Nr 2 do uchwały'!$A$4:$J$50</definedName>
    <definedName name="_xlnm.Print_Area" localSheetId="3">'załącznik nr 3 do uchwały'!$A$126:$K$164</definedName>
  </definedNames>
  <calcPr fullCalcOnLoad="1"/>
</workbook>
</file>

<file path=xl/sharedStrings.xml><?xml version="1.0" encoding="utf-8"?>
<sst xmlns="http://schemas.openxmlformats.org/spreadsheetml/2006/main" count="481" uniqueCount="376">
  <si>
    <t>Załącznik nr 1 do uchwały</t>
  </si>
  <si>
    <t>Rady Miejskiej Ząbkowice Śl.</t>
  </si>
  <si>
    <t>DOCHODY BUDŻETU</t>
  </si>
  <si>
    <t>Dział</t>
  </si>
  <si>
    <t>Wyszczególnienie</t>
  </si>
  <si>
    <t>§</t>
  </si>
  <si>
    <t>Wykonanie</t>
  </si>
  <si>
    <t>Plan</t>
  </si>
  <si>
    <t xml:space="preserve">§ </t>
  </si>
  <si>
    <t>Rolnictwo i łowiectwo</t>
  </si>
  <si>
    <t>w tym:</t>
  </si>
  <si>
    <t>1) wpływy z usług</t>
  </si>
  <si>
    <t xml:space="preserve">2) środki na dofinansowanie własnych </t>
  </si>
  <si>
    <t>Leśnictwo</t>
  </si>
  <si>
    <t>1) dochody z najmu i dzierżawy</t>
  </si>
  <si>
    <t>1) dotacje otrzymane z funduszy</t>
  </si>
  <si>
    <t>Gospodarka mieszkaniowa</t>
  </si>
  <si>
    <t>2) dochody z najmu i dzierżawy</t>
  </si>
  <si>
    <t>3) wpływy z tytułu przekształcenia</t>
  </si>
  <si>
    <t>4) wpływy z tytułu odpłatnego nabycia</t>
  </si>
  <si>
    <t>5) pozostałe odsetki</t>
  </si>
  <si>
    <t xml:space="preserve">    prawa użytkowania wieczystego</t>
  </si>
  <si>
    <t xml:space="preserve">    w prawo własności</t>
  </si>
  <si>
    <t xml:space="preserve">    prawa własności nieruchomości</t>
  </si>
  <si>
    <t xml:space="preserve">    składników majątkowych</t>
  </si>
  <si>
    <t xml:space="preserve">    inwestycji pozyskane z innych źródeł</t>
  </si>
  <si>
    <t>Działalność usługowa</t>
  </si>
  <si>
    <t>1) wpływy z różnych opłat</t>
  </si>
  <si>
    <t>2) dotacje celowe na zadania bieżące</t>
  </si>
  <si>
    <t xml:space="preserve">    realizowane na podstawie porozu-</t>
  </si>
  <si>
    <t xml:space="preserve">   mień z organami administracji rządowej</t>
  </si>
  <si>
    <t>Administracja publiczna</t>
  </si>
  <si>
    <t>2) wpływy z usług</t>
  </si>
  <si>
    <t xml:space="preserve">    i składników majątkowych</t>
  </si>
  <si>
    <t xml:space="preserve">   zadań bieżących zleconych</t>
  </si>
  <si>
    <t>Urzędy naczelnych organów</t>
  </si>
  <si>
    <t>władzy państwowej</t>
  </si>
  <si>
    <t>1) dotacje celowe na finansowanie zadań</t>
  </si>
  <si>
    <t>Obrona narodowa</t>
  </si>
  <si>
    <t xml:space="preserve">    bieżących zleconych</t>
  </si>
  <si>
    <t>Bezpieczeństwo publiczne</t>
  </si>
  <si>
    <t>i ochrona p/poż</t>
  </si>
  <si>
    <t>1) grzywny, mandaty i inne kary</t>
  </si>
  <si>
    <t xml:space="preserve">    pieniężne od ludności</t>
  </si>
  <si>
    <t>2) dotacje celowe na finansowanie</t>
  </si>
  <si>
    <t xml:space="preserve">    zadań bieżących zleconych</t>
  </si>
  <si>
    <t>Dochody od osób prawnych, od</t>
  </si>
  <si>
    <t>osób fizycznych i od innych</t>
  </si>
  <si>
    <t>1) podatek dochodowy od osób</t>
  </si>
  <si>
    <t xml:space="preserve">    fizycznych</t>
  </si>
  <si>
    <t>2) podatek dochodowy od osób</t>
  </si>
  <si>
    <t xml:space="preserve">    prawnych</t>
  </si>
  <si>
    <t>3) podatek od nieruchomości</t>
  </si>
  <si>
    <t>4) podatek rolny</t>
  </si>
  <si>
    <t>5) podatek leśny</t>
  </si>
  <si>
    <t>6) podatek od środków transportu</t>
  </si>
  <si>
    <t>7) podatek od działalności gospodarczej</t>
  </si>
  <si>
    <t xml:space="preserve">    osób fizycznych opłacany w formie</t>
  </si>
  <si>
    <t xml:space="preserve">    karty podatkowej</t>
  </si>
  <si>
    <t>8) podatek od spadków i darowizn</t>
  </si>
  <si>
    <t>9) podatek od posiadania psów</t>
  </si>
  <si>
    <t>10) wpływy z opłaty skarbowej</t>
  </si>
  <si>
    <t>11) wpływy z opłaty targowej</t>
  </si>
  <si>
    <t>12) wpływy z opłaty administracyjnej</t>
  </si>
  <si>
    <t>13) wpływy z opłaty eksploatacyjnej</t>
  </si>
  <si>
    <t xml:space="preserve">14) wpływy z opłat za zezwolenia na </t>
  </si>
  <si>
    <t xml:space="preserve">     sprzedaż alkoholu</t>
  </si>
  <si>
    <t>15) podatek od czynności cywilno-</t>
  </si>
  <si>
    <t xml:space="preserve">     prawnych</t>
  </si>
  <si>
    <t>16) wpływy z opłat za koncesje</t>
  </si>
  <si>
    <t>Różne rozliczenia</t>
  </si>
  <si>
    <t>O10</t>
  </si>
  <si>
    <t>O20</t>
  </si>
  <si>
    <t>O1</t>
  </si>
  <si>
    <t>O2</t>
  </si>
  <si>
    <t>O3</t>
  </si>
  <si>
    <t>O4</t>
  </si>
  <si>
    <t>O5</t>
  </si>
  <si>
    <t>O6</t>
  </si>
  <si>
    <t>O7</t>
  </si>
  <si>
    <t xml:space="preserve">     subwencje ogólne z budżetu</t>
  </si>
  <si>
    <t xml:space="preserve">     państwa; z tego:</t>
  </si>
  <si>
    <t xml:space="preserve">     - część oświatowa</t>
  </si>
  <si>
    <t xml:space="preserve">     - część podstawowa</t>
  </si>
  <si>
    <t>Oświata i wychowanie</t>
  </si>
  <si>
    <t>2) pozostałe odsetki</t>
  </si>
  <si>
    <t xml:space="preserve">   własnych zadań bieżących gmin</t>
  </si>
  <si>
    <t>3) dotacje celowe na finansowanie</t>
  </si>
  <si>
    <t xml:space="preserve">4) dotacje celowe na realizację </t>
  </si>
  <si>
    <t xml:space="preserve">    własnych zadań bieżących gmin</t>
  </si>
  <si>
    <t>Gospodarka komunalna i ochrona</t>
  </si>
  <si>
    <t>środowiska</t>
  </si>
  <si>
    <t>Kultura i ochrona dziedzictwa</t>
  </si>
  <si>
    <t>narodowego</t>
  </si>
  <si>
    <t>Kultura fizyczna i sport</t>
  </si>
  <si>
    <t>WG ŹRÓDEŁ I DZIAŁÓW KLASYFIKACJI BUDŻETOWEJ</t>
  </si>
  <si>
    <t>OGÓŁEM DOCHODY</t>
  </si>
  <si>
    <t>WYDATKI BUDŻETU</t>
  </si>
  <si>
    <t>MIASTA I GMINY ZĄBKOWICE ŚLĄSKIE</t>
  </si>
  <si>
    <t>WG DZIAŁÓW KLASYFIKACJI BUDŻETOWEJ</t>
  </si>
  <si>
    <t>na</t>
  </si>
  <si>
    <t xml:space="preserve">      § </t>
  </si>
  <si>
    <t xml:space="preserve">  Dział</t>
  </si>
  <si>
    <t>Transport i łączność</t>
  </si>
  <si>
    <t>Turystyka</t>
  </si>
  <si>
    <t>Urzędy naczelnych</t>
  </si>
  <si>
    <t>organów władzy</t>
  </si>
  <si>
    <t>i ochrona p/poż.</t>
  </si>
  <si>
    <t>Obsługa długu publicznego</t>
  </si>
  <si>
    <t>Ochrona zdrowia</t>
  </si>
  <si>
    <t>Edukacyjna opieka</t>
  </si>
  <si>
    <t>wychowawcza</t>
  </si>
  <si>
    <t>Gospodarka komunalna</t>
  </si>
  <si>
    <t>i ochrona środowiska</t>
  </si>
  <si>
    <t>Kultura i ochrona</t>
  </si>
  <si>
    <t>dziedzictwa narodowego</t>
  </si>
  <si>
    <t>Załącznik Nr 3 do uchwały</t>
  </si>
  <si>
    <t>Dochody</t>
  </si>
  <si>
    <t>ogółem</t>
  </si>
  <si>
    <t xml:space="preserve"> WYDATKI</t>
  </si>
  <si>
    <t>osobowe</t>
  </si>
  <si>
    <t xml:space="preserve">                                   w tym:</t>
  </si>
  <si>
    <t xml:space="preserve">                          z tego:</t>
  </si>
  <si>
    <t>Pochodne</t>
  </si>
  <si>
    <t>Dotacje</t>
  </si>
  <si>
    <t xml:space="preserve">  ( 6+10)</t>
  </si>
  <si>
    <t>WYSZCZEGÓLNIENIE</t>
  </si>
  <si>
    <t>BUDŻET</t>
  </si>
  <si>
    <t>O1009</t>
  </si>
  <si>
    <t>Spółki wodne</t>
  </si>
  <si>
    <t>O1010</t>
  </si>
  <si>
    <t>Infrastruktura wodociągowa</t>
  </si>
  <si>
    <t>i sanitaryjna wsi</t>
  </si>
  <si>
    <t>O1022</t>
  </si>
  <si>
    <t>Zwalczanie chorób</t>
  </si>
  <si>
    <t>zakaźnych zwierząt</t>
  </si>
  <si>
    <t>O1030</t>
  </si>
  <si>
    <t>Izby rolnicze</t>
  </si>
  <si>
    <t>O2001</t>
  </si>
  <si>
    <t>Gospodarka leśna</t>
  </si>
  <si>
    <t>Drogi publiczne gminne</t>
  </si>
  <si>
    <t>Zadania w zakresie</t>
  </si>
  <si>
    <t>upowszechniania turystyki</t>
  </si>
  <si>
    <t>Zakłady gospodarki</t>
  </si>
  <si>
    <t>mieszkaniowej</t>
  </si>
  <si>
    <t>Gospodarka gruntami</t>
  </si>
  <si>
    <t>i nieruchomościami</t>
  </si>
  <si>
    <t>TBS</t>
  </si>
  <si>
    <t>Plany zagospodarowania</t>
  </si>
  <si>
    <t>przestrzennego</t>
  </si>
  <si>
    <t>Opracowania geodezyjne</t>
  </si>
  <si>
    <t>i kartograficzne</t>
  </si>
  <si>
    <t>Cmentarze</t>
  </si>
  <si>
    <t>Urzędy wojewódzkie</t>
  </si>
  <si>
    <t>Rady gmin</t>
  </si>
  <si>
    <t>Urzędy gmin</t>
  </si>
  <si>
    <t>Działalność informacyjna</t>
  </si>
  <si>
    <t xml:space="preserve">i kulturalna prowadzona </t>
  </si>
  <si>
    <t>za granicą</t>
  </si>
  <si>
    <t>Pozostałe wydatki obronne</t>
  </si>
  <si>
    <t>Ochotnicze straże pożarne</t>
  </si>
  <si>
    <t>Obrona cywilna</t>
  </si>
  <si>
    <t>Straż miejska</t>
  </si>
  <si>
    <t>Dochody od osób prawnych,</t>
  </si>
  <si>
    <t>od osób fizycznych i od</t>
  </si>
  <si>
    <t>Wpływy z podatku dochodo-</t>
  </si>
  <si>
    <t>wego od osób fizycznych</t>
  </si>
  <si>
    <t>Wpływy z podatku rolnego,</t>
  </si>
  <si>
    <t>leśnego, od czynności</t>
  </si>
  <si>
    <t>Wpływy z innych opłat</t>
  </si>
  <si>
    <t>stanowiących dochody jst</t>
  </si>
  <si>
    <t>na podstawie ustaw</t>
  </si>
  <si>
    <t>Udziały gmin w podatkach</t>
  </si>
  <si>
    <t>stanowiących dochód</t>
  </si>
  <si>
    <t>Obsługa papierów warto-</t>
  </si>
  <si>
    <t xml:space="preserve">ściowych, kredytów </t>
  </si>
  <si>
    <t>i pożyczek jst</t>
  </si>
  <si>
    <t>Rozliczenie z tytułu poręczeń</t>
  </si>
  <si>
    <t>i gwarancji</t>
  </si>
  <si>
    <t>Część oświatowa</t>
  </si>
  <si>
    <t>subwencji ogólnej</t>
  </si>
  <si>
    <t>Część rekompensująca</t>
  </si>
  <si>
    <t>Rezerwy ogólne i celowe</t>
  </si>
  <si>
    <t>Szkoły podstawowe</t>
  </si>
  <si>
    <t>Gimnazja</t>
  </si>
  <si>
    <t>Dowożenie uczniów do szkół</t>
  </si>
  <si>
    <t>Ośrodki szkolenia i</t>
  </si>
  <si>
    <t>Placówki dokształcania</t>
  </si>
  <si>
    <t>i doskonalenia nauczycieli</t>
  </si>
  <si>
    <t>Przeciwdziałanie alkoholizmowi</t>
  </si>
  <si>
    <t>Pozostała działalność</t>
  </si>
  <si>
    <t xml:space="preserve">Składki na ubezpieczenia </t>
  </si>
  <si>
    <t>zdrowotne</t>
  </si>
  <si>
    <t>Zasiłki i pomoc w naturze oraz</t>
  </si>
  <si>
    <t>Dodatki mieszkaniowe</t>
  </si>
  <si>
    <t>Zasiłki rodzinne,pielęgnacyjne</t>
  </si>
  <si>
    <t>i wychowawcze</t>
  </si>
  <si>
    <t>Ośrodki pomocy społecznej</t>
  </si>
  <si>
    <t>Usługi opiekuńcze i specjalist.</t>
  </si>
  <si>
    <t>usługi opiekuńcze</t>
  </si>
  <si>
    <t>Świetlice szkolne</t>
  </si>
  <si>
    <t>Przedszkola</t>
  </si>
  <si>
    <t>Kolonie i obozy oraz inne</t>
  </si>
  <si>
    <t>formy wypoczynku dzieci</t>
  </si>
  <si>
    <t>i młodzieży szkolnej</t>
  </si>
  <si>
    <t>Pomoc materialna dla uczniów</t>
  </si>
  <si>
    <t>Gospodarka ściekowa i</t>
  </si>
  <si>
    <t>ochrona wód</t>
  </si>
  <si>
    <t>Gospodarka odpadami</t>
  </si>
  <si>
    <t>Oczyszczanie miast i wsi</t>
  </si>
  <si>
    <t>Utrzymanie zieleni</t>
  </si>
  <si>
    <t>Oświetlenie ulic,placów</t>
  </si>
  <si>
    <t>Pozostałe zadania w zakresie</t>
  </si>
  <si>
    <t>kultury</t>
  </si>
  <si>
    <t>Ogółem</t>
  </si>
  <si>
    <t>Inwestycje</t>
  </si>
  <si>
    <t>Domy i ośrodki kultury,</t>
  </si>
  <si>
    <t>świetlice i kluby</t>
  </si>
  <si>
    <t>Biblioteki</t>
  </si>
  <si>
    <t>Pozostała dzialalność</t>
  </si>
  <si>
    <t>Instytucje kultury fizycznej</t>
  </si>
  <si>
    <t>Zadania w zakresie kultury</t>
  </si>
  <si>
    <t>fizycznej i sportu</t>
  </si>
  <si>
    <t>OGÓŁEM:</t>
  </si>
  <si>
    <t>L.p.</t>
  </si>
  <si>
    <t>PROGNOZA</t>
  </si>
  <si>
    <t>DŁUGU PUBLICZNEGO I JEGO SPŁATY</t>
  </si>
  <si>
    <t>Prognozowane kwoty długu na koniec roku</t>
  </si>
  <si>
    <t>I</t>
  </si>
  <si>
    <t>Ogółem kwota zadłużenia, w tym:</t>
  </si>
  <si>
    <t>Kredyty długoterminowe</t>
  </si>
  <si>
    <t>Pożyczki długoterminowe</t>
  </si>
  <si>
    <t>II</t>
  </si>
  <si>
    <t>Poziom obsługi długu, w tym:</t>
  </si>
  <si>
    <t xml:space="preserve"> Spłata kredytów i pożyczki</t>
  </si>
  <si>
    <t>Odsetki</t>
  </si>
  <si>
    <t>III</t>
  </si>
  <si>
    <t>Prognozowane dochody</t>
  </si>
  <si>
    <t>budżetowe</t>
  </si>
  <si>
    <t>IV</t>
  </si>
  <si>
    <t>Relacja % długu do dochodów</t>
  </si>
  <si>
    <t>NA ROK 2004</t>
  </si>
  <si>
    <t>I półrocza</t>
  </si>
  <si>
    <t>31.12.2003</t>
  </si>
  <si>
    <t>O830</t>
  </si>
  <si>
    <t>O750</t>
  </si>
  <si>
    <t>O470</t>
  </si>
  <si>
    <t>O760</t>
  </si>
  <si>
    <t>O770</t>
  </si>
  <si>
    <t>O920</t>
  </si>
  <si>
    <t>O690</t>
  </si>
  <si>
    <t>O840</t>
  </si>
  <si>
    <t>O970</t>
  </si>
  <si>
    <t>O570</t>
  </si>
  <si>
    <t>OO10</t>
  </si>
  <si>
    <t>OO20</t>
  </si>
  <si>
    <t>O310</t>
  </si>
  <si>
    <t>O320</t>
  </si>
  <si>
    <t>O330</t>
  </si>
  <si>
    <t>O340</t>
  </si>
  <si>
    <t>O350</t>
  </si>
  <si>
    <t>O360</t>
  </si>
  <si>
    <t>O370</t>
  </si>
  <si>
    <t>O410</t>
  </si>
  <si>
    <t>O430</t>
  </si>
  <si>
    <t>O450</t>
  </si>
  <si>
    <t>O460</t>
  </si>
  <si>
    <t>O480</t>
  </si>
  <si>
    <t>O500</t>
  </si>
  <si>
    <t>O590</t>
  </si>
  <si>
    <t>O910</t>
  </si>
  <si>
    <t>17) wpłaty z różnych opłat</t>
  </si>
  <si>
    <t>18) odsetki od nieterminowych wpłat</t>
  </si>
  <si>
    <t>Pomoc społeczna</t>
  </si>
  <si>
    <t xml:space="preserve">5) środki otrzymane na realizację </t>
  </si>
  <si>
    <t>z ich poborem</t>
  </si>
  <si>
    <t>5)  dotacje celowe na finansowanie</t>
  </si>
  <si>
    <t xml:space="preserve">    bieżących</t>
  </si>
  <si>
    <t>2)  wpływy z usług</t>
  </si>
  <si>
    <t>1)  wpływy z różnych opłat</t>
  </si>
  <si>
    <t xml:space="preserve">    zadań bieżących</t>
  </si>
  <si>
    <t>w roku 2004 i latach następnych</t>
  </si>
  <si>
    <t>V</t>
  </si>
  <si>
    <t xml:space="preserve">Relacja % kwoty długu </t>
  </si>
  <si>
    <t>przypadajacej do spłaty w danym</t>
  </si>
  <si>
    <t xml:space="preserve">  </t>
  </si>
  <si>
    <t>2)  wpływy ze sprzedaży wyrobów</t>
  </si>
  <si>
    <t>3) pozostałe odsetki</t>
  </si>
  <si>
    <t>4) wpływy z różnych dochodów</t>
  </si>
  <si>
    <t xml:space="preserve">     - część rekompensująca </t>
  </si>
  <si>
    <t xml:space="preserve">     - częśc równoważąca</t>
  </si>
  <si>
    <t xml:space="preserve">    specjalnych na dofinansowanie</t>
  </si>
  <si>
    <t xml:space="preserve">    zadań inwestycyjnych</t>
  </si>
  <si>
    <t xml:space="preserve">    jedn. sektora finansów publicznych</t>
  </si>
  <si>
    <t xml:space="preserve">    na dofinans. zadań inwestycyjnych</t>
  </si>
  <si>
    <t>polityki społecznej</t>
  </si>
  <si>
    <t>1) dotacje otrzymane z funduszy celowych</t>
  </si>
  <si>
    <t xml:space="preserve">    na realizację własnych zadań bieżących</t>
  </si>
  <si>
    <t xml:space="preserve">    Wyszczególnienie</t>
  </si>
  <si>
    <t>na 2004 r.</t>
  </si>
  <si>
    <t>zlecone i</t>
  </si>
  <si>
    <t>realizowane</t>
  </si>
  <si>
    <t>na podstawie</t>
  </si>
  <si>
    <t>porozumień</t>
  </si>
  <si>
    <t xml:space="preserve">     z tego zadania </t>
  </si>
  <si>
    <t xml:space="preserve">  własne</t>
  </si>
  <si>
    <t xml:space="preserve">   L.p.</t>
  </si>
  <si>
    <t>Dochody od osób prawnych</t>
  </si>
  <si>
    <t>innych jednostek oraz</t>
  </si>
  <si>
    <t>wydatki związane z ich</t>
  </si>
  <si>
    <t>poborem</t>
  </si>
  <si>
    <t>OGÓŁEM WYDATKI</t>
  </si>
  <si>
    <t>Miasta i Gminy Ząbkowice Śląskie na 2004</t>
  </si>
  <si>
    <t>§ 4120</t>
  </si>
  <si>
    <t xml:space="preserve">§ 4110 </t>
  </si>
  <si>
    <t>Rozdz.</t>
  </si>
  <si>
    <t>Pozostała działalnosć</t>
  </si>
  <si>
    <t xml:space="preserve">wydatki związane </t>
  </si>
  <si>
    <t>cywilno-prawnych,</t>
  </si>
  <si>
    <t>podatku od spadków oraz</t>
  </si>
  <si>
    <t>podatków i opłat lokalnych</t>
  </si>
  <si>
    <t>budżtu państwa</t>
  </si>
  <si>
    <t>Pobór podatków, opłat i</t>
  </si>
  <si>
    <t>niepodatkowych należności</t>
  </si>
  <si>
    <t>budżetowych</t>
  </si>
  <si>
    <t>Część równoważąca</t>
  </si>
  <si>
    <t>dokształcania kadr</t>
  </si>
  <si>
    <t>Pozostałe zadania</t>
  </si>
  <si>
    <t>w zakresie</t>
  </si>
  <si>
    <t>Państwowy Fundusz</t>
  </si>
  <si>
    <t>Rehabilitacji Osób</t>
  </si>
  <si>
    <t>Niepełnosprawnych</t>
  </si>
  <si>
    <t>w układzie działów i rozdziałów</t>
  </si>
  <si>
    <t>Wynagrodzenia</t>
  </si>
  <si>
    <t>składki na ubezp. społeczne</t>
  </si>
  <si>
    <t xml:space="preserve">     zadań bieżących zleconych</t>
  </si>
  <si>
    <t>Załącznik Nr 10 do uchwały</t>
  </si>
  <si>
    <t>Rady Miejskiej  Ząbkowice Śląskie</t>
  </si>
  <si>
    <t>O960</t>
  </si>
  <si>
    <t xml:space="preserve">                   Załącznik Nr 2 do uchwały</t>
  </si>
  <si>
    <t xml:space="preserve">                   Rady Miejskiej Ząbkowice Śl.</t>
  </si>
  <si>
    <t xml:space="preserve">                        Nr .......... Z dnia .................</t>
  </si>
  <si>
    <t>Nr ...... z dnia ...............</t>
  </si>
  <si>
    <t xml:space="preserve">   w postaci pieniężnej</t>
  </si>
  <si>
    <t xml:space="preserve">3) otrzymane spadki, zapisy i darowizny </t>
  </si>
  <si>
    <t>4)  wpływy z róznych dochodów</t>
  </si>
  <si>
    <t>6) dotacje celowe na realizację</t>
  </si>
  <si>
    <t>7) środki otrzymane na realizację zadań</t>
  </si>
  <si>
    <t>8) dotacje celowe otrzymane ze środków</t>
  </si>
  <si>
    <t>9) środki otrzymane od pozostałych</t>
  </si>
  <si>
    <t>O8</t>
  </si>
  <si>
    <t xml:space="preserve">                                                     MIASTA I GMINY ZĄBKOWICE SLĄSKIE</t>
  </si>
  <si>
    <t>2) otrzymane spadki, zapisy i darowizny</t>
  </si>
  <si>
    <t xml:space="preserve">    w postaci pieniężnej</t>
  </si>
  <si>
    <t>2) dotacje otrzymane z funduszy</t>
  </si>
  <si>
    <t>celowych na realizację zadań bieżących</t>
  </si>
  <si>
    <t>jednostek nieposiadających</t>
  </si>
  <si>
    <t>osobowości prawnej oraz wydatki</t>
  </si>
  <si>
    <t>związane z ich poborem</t>
  </si>
  <si>
    <t xml:space="preserve">1) dotacje celowe na finansowanie </t>
  </si>
  <si>
    <t>zadań biezących zleconych</t>
  </si>
  <si>
    <t>1) dotacje celowe na finansowanie</t>
  </si>
  <si>
    <t>zadań bieżących zleconych</t>
  </si>
  <si>
    <t>i użytkowanie wieczyste</t>
  </si>
  <si>
    <t>1) wpływy z opłat za zarząd</t>
  </si>
  <si>
    <t>6) dotacje celowe otrzymane na</t>
  </si>
  <si>
    <t xml:space="preserve">   celowych na realizację zadań bieżących</t>
  </si>
  <si>
    <t xml:space="preserve">    realizację własnych zadań bieżących</t>
  </si>
  <si>
    <t>Komisje egzaminacyjne</t>
  </si>
  <si>
    <t>Kwota długu</t>
  </si>
  <si>
    <t>31. 12. 2003</t>
  </si>
  <si>
    <t>Wymagalne zobowiązania</t>
  </si>
  <si>
    <t xml:space="preserve">na </t>
  </si>
  <si>
    <t>roku w stosunku do dochodów</t>
  </si>
  <si>
    <t>Nr III/11/2004 z dnia 12 marca 2004 r.</t>
  </si>
  <si>
    <r>
      <t xml:space="preserve">                                 </t>
    </r>
    <r>
      <rPr>
        <b/>
        <sz val="7"/>
        <rFont val="Times New Roman"/>
        <family val="1"/>
      </rPr>
      <t xml:space="preserve"> BIEŻĄCE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</si>
</sst>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0.000%"/>
    <numFmt numFmtId="168" formatCode="_-* #,##0.0\ _z_ł_-;\-* #,##0.0\ _z_ł_-;_-* &quot;-&quot;??\ _z_ł_-;_-@_-"/>
    <numFmt numFmtId="169" formatCode="_-* #,##0\ _z_ł_-;\-* #,##0\ _z_ł_-;_-* &quot;-&quot;??\ _z_ł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65" fontId="5" fillId="0" borderId="6" xfId="0" applyNumberFormat="1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0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165" fontId="7" fillId="0" borderId="7" xfId="19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6" fillId="0" borderId="6" xfId="19" applyFont="1" applyBorder="1" applyAlignment="1">
      <alignment/>
    </xf>
    <xf numFmtId="0" fontId="6" fillId="0" borderId="6" xfId="0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65" fontId="6" fillId="0" borderId="6" xfId="19" applyNumberFormat="1" applyFont="1" applyBorder="1" applyAlignment="1">
      <alignment/>
    </xf>
    <xf numFmtId="165" fontId="6" fillId="0" borderId="4" xfId="19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165" fontId="7" fillId="0" borderId="20" xfId="19" applyNumberFormat="1" applyFont="1" applyBorder="1" applyAlignment="1">
      <alignment/>
    </xf>
    <xf numFmtId="9" fontId="6" fillId="0" borderId="20" xfId="19" applyFont="1" applyBorder="1" applyAlignment="1">
      <alignment/>
    </xf>
    <xf numFmtId="0" fontId="6" fillId="0" borderId="19" xfId="0" applyFont="1" applyBorder="1" applyAlignment="1">
      <alignment horizontal="right"/>
    </xf>
    <xf numFmtId="165" fontId="6" fillId="0" borderId="20" xfId="19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 horizontal="right"/>
    </xf>
    <xf numFmtId="3" fontId="6" fillId="0" borderId="2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19" xfId="0" applyFont="1" applyFill="1" applyBorder="1" applyAlignment="1">
      <alignment/>
    </xf>
    <xf numFmtId="165" fontId="7" fillId="0" borderId="6" xfId="19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65" fontId="7" fillId="0" borderId="3" xfId="19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 horizontal="center"/>
    </xf>
    <xf numFmtId="165" fontId="6" fillId="0" borderId="7" xfId="19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65" fontId="6" fillId="0" borderId="23" xfId="19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165" fontId="7" fillId="0" borderId="18" xfId="19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20" fontId="12" fillId="0" borderId="3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1" fillId="0" borderId="4" xfId="0" applyFont="1" applyBorder="1" applyAlignment="1">
      <alignment/>
    </xf>
    <xf numFmtId="165" fontId="11" fillId="0" borderId="23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5" xfId="0" applyFont="1" applyBorder="1" applyAlignment="1">
      <alignment/>
    </xf>
    <xf numFmtId="165" fontId="11" fillId="0" borderId="26" xfId="0" applyNumberFormat="1" applyFont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7" xfId="0" applyNumberFormat="1" applyFont="1" applyBorder="1" applyAlignment="1">
      <alignment/>
    </xf>
    <xf numFmtId="165" fontId="11" fillId="0" borderId="18" xfId="0" applyNumberFormat="1" applyFont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10" fontId="11" fillId="0" borderId="7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/>
    </xf>
    <xf numFmtId="165" fontId="11" fillId="0" borderId="4" xfId="0" applyNumberFormat="1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6" xfId="0" applyFont="1" applyBorder="1" applyAlignment="1">
      <alignment/>
    </xf>
    <xf numFmtId="165" fontId="11" fillId="0" borderId="20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9" xfId="0" applyFont="1" applyFill="1" applyBorder="1" applyAlignment="1">
      <alignment horizontal="center"/>
    </xf>
    <xf numFmtId="3" fontId="11" fillId="0" borderId="19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10" fontId="11" fillId="0" borderId="6" xfId="0" applyNumberFormat="1" applyFont="1" applyBorder="1" applyAlignment="1">
      <alignment/>
    </xf>
    <xf numFmtId="0" fontId="11" fillId="0" borderId="4" xfId="0" applyFont="1" applyFill="1" applyBorder="1" applyAlignment="1">
      <alignment horizontal="center"/>
    </xf>
    <xf numFmtId="165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3" fontId="11" fillId="0" borderId="6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1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30" xfId="0" applyFont="1" applyBorder="1" applyAlignment="1">
      <alignment/>
    </xf>
    <xf numFmtId="169" fontId="14" fillId="0" borderId="30" xfId="15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69" fontId="14" fillId="0" borderId="31" xfId="15" applyNumberFormat="1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3" fontId="13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/>
    </xf>
    <xf numFmtId="0" fontId="13" fillId="0" borderId="36" xfId="0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horizontal="center"/>
    </xf>
    <xf numFmtId="3" fontId="13" fillId="0" borderId="39" xfId="0" applyNumberFormat="1" applyFont="1" applyBorder="1" applyAlignment="1">
      <alignment/>
    </xf>
    <xf numFmtId="3" fontId="13" fillId="0" borderId="39" xfId="0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14" fillId="0" borderId="31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/>
    </xf>
    <xf numFmtId="169" fontId="14" fillId="0" borderId="30" xfId="15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0" fontId="13" fillId="0" borderId="44" xfId="0" applyFont="1" applyBorder="1" applyAlignment="1">
      <alignment horizontal="center"/>
    </xf>
    <xf numFmtId="0" fontId="14" fillId="0" borderId="45" xfId="0" applyFont="1" applyBorder="1" applyAlignment="1">
      <alignment/>
    </xf>
    <xf numFmtId="0" fontId="14" fillId="0" borderId="45" xfId="0" applyFont="1" applyBorder="1" applyAlignment="1">
      <alignment horizontal="center"/>
    </xf>
    <xf numFmtId="169" fontId="14" fillId="0" borderId="45" xfId="15" applyNumberFormat="1" applyFont="1" applyBorder="1" applyAlignment="1">
      <alignment horizontal="center"/>
    </xf>
    <xf numFmtId="0" fontId="14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7" xfId="0" applyFont="1" applyBorder="1" applyAlignment="1">
      <alignment horizontal="center"/>
    </xf>
    <xf numFmtId="3" fontId="13" fillId="0" borderId="47" xfId="0" applyNumberFormat="1" applyFont="1" applyBorder="1" applyAlignment="1">
      <alignment/>
    </xf>
    <xf numFmtId="3" fontId="13" fillId="0" borderId="47" xfId="0" applyNumberFormat="1" applyFont="1" applyBorder="1" applyAlignment="1">
      <alignment horizontal="center"/>
    </xf>
    <xf numFmtId="169" fontId="14" fillId="0" borderId="45" xfId="15" applyNumberFormat="1" applyFont="1" applyBorder="1" applyAlignment="1">
      <alignment/>
    </xf>
    <xf numFmtId="169" fontId="14" fillId="0" borderId="46" xfId="15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48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49" xfId="0" applyFont="1" applyBorder="1" applyAlignment="1">
      <alignment/>
    </xf>
    <xf numFmtId="3" fontId="13" fillId="0" borderId="40" xfId="0" applyNumberFormat="1" applyFont="1" applyBorder="1" applyAlignment="1">
      <alignment/>
    </xf>
    <xf numFmtId="0" fontId="13" fillId="0" borderId="5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51" xfId="0" applyFont="1" applyBorder="1" applyAlignment="1">
      <alignment horizontal="center"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" xfId="0" applyFont="1" applyBorder="1" applyAlignment="1">
      <alignment horizontal="center"/>
    </xf>
    <xf numFmtId="3" fontId="13" fillId="0" borderId="52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53" xfId="0" applyFont="1" applyBorder="1" applyAlignment="1">
      <alignment horizontal="center"/>
    </xf>
    <xf numFmtId="0" fontId="14" fillId="0" borderId="19" xfId="0" applyFont="1" applyBorder="1" applyAlignment="1">
      <alignment/>
    </xf>
    <xf numFmtId="169" fontId="14" fillId="0" borderId="19" xfId="15" applyNumberFormat="1" applyFont="1" applyBorder="1" applyAlignment="1">
      <alignment horizontal="center"/>
    </xf>
    <xf numFmtId="169" fontId="14" fillId="0" borderId="19" xfId="15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169" fontId="14" fillId="0" borderId="54" xfId="15" applyNumberFormat="1" applyFont="1" applyBorder="1" applyAlignment="1">
      <alignment horizontal="center"/>
    </xf>
    <xf numFmtId="169" fontId="14" fillId="0" borderId="54" xfId="15" applyNumberFormat="1" applyFont="1" applyBorder="1" applyAlignment="1">
      <alignment/>
    </xf>
    <xf numFmtId="169" fontId="14" fillId="0" borderId="9" xfId="15" applyNumberFormat="1" applyFont="1" applyBorder="1" applyAlignment="1">
      <alignment/>
    </xf>
    <xf numFmtId="0" fontId="13" fillId="0" borderId="48" xfId="0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55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4" fillId="0" borderId="54" xfId="0" applyFont="1" applyBorder="1" applyAlignment="1">
      <alignment/>
    </xf>
    <xf numFmtId="3" fontId="13" fillId="0" borderId="4" xfId="0" applyNumberFormat="1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57" xfId="0" applyFont="1" applyBorder="1" applyAlignment="1">
      <alignment horizontal="center"/>
    </xf>
    <xf numFmtId="0" fontId="13" fillId="0" borderId="54" xfId="0" applyFont="1" applyBorder="1" applyAlignment="1">
      <alignment/>
    </xf>
    <xf numFmtId="3" fontId="13" fillId="0" borderId="54" xfId="0" applyNumberFormat="1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2" xfId="0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13" fillId="0" borderId="6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/>
    </xf>
    <xf numFmtId="0" fontId="13" fillId="0" borderId="62" xfId="0" applyFont="1" applyBorder="1" applyAlignment="1">
      <alignment horizontal="center"/>
    </xf>
    <xf numFmtId="3" fontId="13" fillId="0" borderId="62" xfId="0" applyNumberFormat="1" applyFont="1" applyBorder="1" applyAlignment="1">
      <alignment/>
    </xf>
    <xf numFmtId="3" fontId="13" fillId="0" borderId="62" xfId="0" applyNumberFormat="1" applyFont="1" applyBorder="1" applyAlignment="1">
      <alignment horizontal="center"/>
    </xf>
    <xf numFmtId="0" fontId="13" fillId="0" borderId="63" xfId="0" applyFont="1" applyBorder="1" applyAlignment="1">
      <alignment/>
    </xf>
    <xf numFmtId="3" fontId="13" fillId="0" borderId="54" xfId="0" applyNumberFormat="1" applyFont="1" applyBorder="1" applyAlignment="1">
      <alignment/>
    </xf>
    <xf numFmtId="169" fontId="14" fillId="0" borderId="21" xfId="15" applyNumberFormat="1" applyFont="1" applyBorder="1" applyAlignment="1">
      <alignment horizontal="center"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49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5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3" fillId="0" borderId="21" xfId="0" applyNumberFormat="1" applyFont="1" applyBorder="1" applyAlignment="1">
      <alignment horizontal="right"/>
    </xf>
    <xf numFmtId="3" fontId="13" fillId="0" borderId="49" xfId="0" applyNumberFormat="1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/>
    </xf>
    <xf numFmtId="0" fontId="13" fillId="0" borderId="18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6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7.00390625" style="5" customWidth="1"/>
    <col min="3" max="5" width="9.125" style="5" customWidth="1"/>
    <col min="6" max="6" width="18.375" style="5" customWidth="1"/>
    <col min="7" max="7" width="7.125" style="1" customWidth="1"/>
    <col min="8" max="8" width="14.25390625" style="1" customWidth="1"/>
    <col min="9" max="9" width="14.875" style="1" customWidth="1"/>
    <col min="10" max="10" width="14.00390625" style="1" customWidth="1"/>
    <col min="11" max="11" width="10.25390625" style="1" customWidth="1"/>
  </cols>
  <sheetData>
    <row r="1" spans="1:11" ht="15">
      <c r="A1" s="5"/>
      <c r="G1" s="5"/>
      <c r="H1" s="5"/>
      <c r="I1" s="5"/>
      <c r="J1" s="5"/>
      <c r="K1" s="5"/>
    </row>
    <row r="2" spans="1:11" ht="15">
      <c r="A2" s="5"/>
      <c r="G2" s="5"/>
      <c r="H2" s="5"/>
      <c r="I2" s="5"/>
      <c r="J2" s="5"/>
      <c r="K2" s="5"/>
    </row>
    <row r="3" spans="1:11" ht="18.75">
      <c r="A3" s="35"/>
      <c r="B3" s="35"/>
      <c r="C3" s="35"/>
      <c r="D3" s="35"/>
      <c r="E3" s="35"/>
      <c r="F3" s="35"/>
      <c r="G3" s="35"/>
      <c r="H3" s="35"/>
      <c r="I3" s="35" t="s">
        <v>0</v>
      </c>
      <c r="J3" s="35"/>
      <c r="K3" s="35"/>
    </row>
    <row r="4" spans="1:11" ht="18.75">
      <c r="A4" s="35"/>
      <c r="B4" s="35"/>
      <c r="C4" s="35"/>
      <c r="D4" s="35"/>
      <c r="E4" s="35"/>
      <c r="F4" s="35"/>
      <c r="G4" s="35"/>
      <c r="H4" s="35"/>
      <c r="I4" s="35" t="s">
        <v>1</v>
      </c>
      <c r="J4" s="35"/>
      <c r="K4" s="35"/>
    </row>
    <row r="5" spans="1:11" ht="18.75">
      <c r="A5" s="35"/>
      <c r="B5" s="35"/>
      <c r="C5" s="35"/>
      <c r="D5" s="35"/>
      <c r="E5" s="35"/>
      <c r="F5" s="35"/>
      <c r="G5" s="35"/>
      <c r="H5" s="35"/>
      <c r="I5" s="35" t="s">
        <v>374</v>
      </c>
      <c r="J5" s="35"/>
      <c r="K5" s="35"/>
    </row>
    <row r="6" spans="1:11" ht="16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8.75">
      <c r="A7" s="34"/>
      <c r="B7" s="381" t="s">
        <v>2</v>
      </c>
      <c r="C7" s="382"/>
      <c r="D7" s="382"/>
      <c r="E7" s="382"/>
      <c r="F7" s="382"/>
      <c r="G7" s="382"/>
      <c r="H7" s="382"/>
      <c r="I7" s="382"/>
      <c r="J7" s="382"/>
      <c r="K7" s="382"/>
    </row>
    <row r="8" spans="1:11" ht="18.75">
      <c r="A8" s="386" t="s">
        <v>351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9" spans="1:11" ht="18.75">
      <c r="A9" s="35"/>
      <c r="B9" s="388" t="s">
        <v>241</v>
      </c>
      <c r="C9" s="382"/>
      <c r="D9" s="382"/>
      <c r="E9" s="382"/>
      <c r="F9" s="382"/>
      <c r="G9" s="382"/>
      <c r="H9" s="382"/>
      <c r="I9" s="382"/>
      <c r="J9" s="382"/>
      <c r="K9" s="382"/>
    </row>
    <row r="10" spans="1:11" ht="18.75">
      <c r="A10" s="35"/>
      <c r="B10" s="388" t="s">
        <v>95</v>
      </c>
      <c r="C10" s="388"/>
      <c r="D10" s="388"/>
      <c r="E10" s="388"/>
      <c r="F10" s="388"/>
      <c r="G10" s="388"/>
      <c r="H10" s="388"/>
      <c r="I10" s="388"/>
      <c r="J10" s="388"/>
      <c r="K10" s="388"/>
    </row>
    <row r="11" spans="1:11" ht="24.75" customHeight="1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8.75" customHeight="1">
      <c r="A12" s="35"/>
      <c r="B12" s="42"/>
      <c r="C12" s="43"/>
      <c r="D12" s="44"/>
      <c r="E12" s="44"/>
      <c r="F12" s="45"/>
      <c r="G12" s="46"/>
      <c r="H12" s="36" t="s">
        <v>6</v>
      </c>
      <c r="I12" s="37" t="s">
        <v>6</v>
      </c>
      <c r="J12" s="42" t="s">
        <v>7</v>
      </c>
      <c r="K12" s="42" t="s">
        <v>8</v>
      </c>
    </row>
    <row r="13" spans="1:11" ht="18.75">
      <c r="A13" s="35"/>
      <c r="B13" s="47" t="s">
        <v>3</v>
      </c>
      <c r="C13" s="48"/>
      <c r="D13" s="49" t="s">
        <v>4</v>
      </c>
      <c r="E13" s="50"/>
      <c r="F13" s="51"/>
      <c r="G13" s="52" t="s">
        <v>5</v>
      </c>
      <c r="H13" s="38" t="s">
        <v>242</v>
      </c>
      <c r="I13" s="39" t="s">
        <v>100</v>
      </c>
      <c r="J13" s="53" t="s">
        <v>100</v>
      </c>
      <c r="K13" s="54">
        <v>0.2534722222222222</v>
      </c>
    </row>
    <row r="14" spans="1:11" ht="19.5" thickBot="1">
      <c r="A14" s="35"/>
      <c r="B14" s="55"/>
      <c r="C14" s="56"/>
      <c r="D14" s="57"/>
      <c r="E14" s="58"/>
      <c r="F14" s="59"/>
      <c r="G14" s="60"/>
      <c r="H14" s="40">
        <v>2003</v>
      </c>
      <c r="I14" s="41" t="s">
        <v>243</v>
      </c>
      <c r="J14" s="61">
        <v>2004</v>
      </c>
      <c r="K14" s="123"/>
    </row>
    <row r="15" spans="1:11" ht="18.75">
      <c r="A15" s="35"/>
      <c r="B15" s="116" t="s">
        <v>73</v>
      </c>
      <c r="C15" s="383" t="s">
        <v>74</v>
      </c>
      <c r="D15" s="384"/>
      <c r="E15" s="384"/>
      <c r="F15" s="385"/>
      <c r="G15" s="116" t="s">
        <v>75</v>
      </c>
      <c r="H15" s="116" t="s">
        <v>76</v>
      </c>
      <c r="I15" s="116" t="s">
        <v>77</v>
      </c>
      <c r="J15" s="116" t="s">
        <v>78</v>
      </c>
      <c r="K15" s="122" t="s">
        <v>79</v>
      </c>
    </row>
    <row r="16" spans="1:11" ht="33.75" customHeight="1">
      <c r="A16" s="35"/>
      <c r="B16" s="62" t="s">
        <v>71</v>
      </c>
      <c r="C16" s="63" t="s">
        <v>9</v>
      </c>
      <c r="D16" s="64"/>
      <c r="E16" s="64"/>
      <c r="F16" s="65"/>
      <c r="G16" s="66"/>
      <c r="H16" s="67">
        <f>SUM(H17:H20)</f>
        <v>4769</v>
      </c>
      <c r="I16" s="67">
        <f>SUM(I17:I20)</f>
        <v>8639</v>
      </c>
      <c r="J16" s="68">
        <f>SUM(J17:J20)</f>
        <v>0</v>
      </c>
      <c r="K16" s="69">
        <f>J16/I16</f>
        <v>0</v>
      </c>
    </row>
    <row r="17" spans="1:11" ht="18.75">
      <c r="A17" s="35"/>
      <c r="B17" s="70"/>
      <c r="C17" s="71" t="s">
        <v>10</v>
      </c>
      <c r="D17" s="50"/>
      <c r="E17" s="50"/>
      <c r="F17" s="72"/>
      <c r="G17" s="70"/>
      <c r="H17" s="70"/>
      <c r="I17" s="70"/>
      <c r="J17" s="71"/>
      <c r="K17" s="73"/>
    </row>
    <row r="18" spans="1:11" ht="18.75">
      <c r="A18" s="35"/>
      <c r="B18" s="70"/>
      <c r="C18" s="71" t="s">
        <v>27</v>
      </c>
      <c r="D18" s="50"/>
      <c r="E18" s="50"/>
      <c r="F18" s="72"/>
      <c r="G18" s="74" t="s">
        <v>250</v>
      </c>
      <c r="H18" s="75">
        <v>3004</v>
      </c>
      <c r="I18" s="75">
        <v>5088</v>
      </c>
      <c r="J18" s="76">
        <v>0</v>
      </c>
      <c r="K18" s="77">
        <f>J18/I18</f>
        <v>0</v>
      </c>
    </row>
    <row r="19" spans="1:11" ht="18.75">
      <c r="A19" s="35"/>
      <c r="B19" s="70"/>
      <c r="C19" s="71" t="s">
        <v>12</v>
      </c>
      <c r="D19" s="50"/>
      <c r="E19" s="50"/>
      <c r="F19" s="72"/>
      <c r="G19" s="70"/>
      <c r="H19" s="75"/>
      <c r="I19" s="70"/>
      <c r="J19" s="71"/>
      <c r="K19" s="77"/>
    </row>
    <row r="20" spans="1:11" ht="18.75">
      <c r="A20" s="35"/>
      <c r="B20" s="74"/>
      <c r="C20" s="71" t="s">
        <v>25</v>
      </c>
      <c r="D20" s="50"/>
      <c r="E20" s="50"/>
      <c r="F20" s="72"/>
      <c r="G20" s="70">
        <v>6290</v>
      </c>
      <c r="H20" s="75">
        <v>1765</v>
      </c>
      <c r="I20" s="75">
        <v>3551</v>
      </c>
      <c r="J20" s="71">
        <v>0</v>
      </c>
      <c r="K20" s="78">
        <f>J20/I20</f>
        <v>0</v>
      </c>
    </row>
    <row r="21" spans="1:11" ht="29.25" customHeight="1">
      <c r="A21" s="35"/>
      <c r="B21" s="79" t="s">
        <v>72</v>
      </c>
      <c r="C21" s="63" t="s">
        <v>13</v>
      </c>
      <c r="D21" s="64"/>
      <c r="E21" s="80"/>
      <c r="F21" s="80"/>
      <c r="G21" s="81"/>
      <c r="H21" s="82">
        <f>SUM(H22:H24)</f>
        <v>960</v>
      </c>
      <c r="I21" s="67">
        <f>SUM(I22:I25)</f>
        <v>1370</v>
      </c>
      <c r="J21" s="67">
        <f>SUM(J22:J25)</f>
        <v>1400</v>
      </c>
      <c r="K21" s="83">
        <f>J21/I21</f>
        <v>1.0218978102189782</v>
      </c>
    </row>
    <row r="22" spans="1:11" ht="18.75">
      <c r="A22" s="35"/>
      <c r="B22" s="71"/>
      <c r="C22" s="71" t="s">
        <v>10</v>
      </c>
      <c r="D22" s="50"/>
      <c r="E22" s="50"/>
      <c r="F22" s="50"/>
      <c r="G22" s="71"/>
      <c r="H22" s="71"/>
      <c r="I22" s="71"/>
      <c r="J22" s="70"/>
      <c r="K22" s="84"/>
    </row>
    <row r="23" spans="1:11" ht="18.75">
      <c r="A23" s="35"/>
      <c r="B23" s="71"/>
      <c r="C23" s="71" t="s">
        <v>14</v>
      </c>
      <c r="D23" s="50"/>
      <c r="E23" s="50"/>
      <c r="F23" s="50"/>
      <c r="G23" s="71"/>
      <c r="H23" s="71"/>
      <c r="I23" s="71"/>
      <c r="J23" s="70"/>
      <c r="K23" s="84"/>
    </row>
    <row r="24" spans="1:11" ht="18.75">
      <c r="A24" s="35"/>
      <c r="B24" s="71"/>
      <c r="C24" s="71" t="s">
        <v>24</v>
      </c>
      <c r="D24" s="50"/>
      <c r="E24" s="50"/>
      <c r="F24" s="50"/>
      <c r="G24" s="85" t="s">
        <v>245</v>
      </c>
      <c r="H24" s="76">
        <v>960</v>
      </c>
      <c r="I24" s="76">
        <v>1367</v>
      </c>
      <c r="J24" s="75">
        <v>1400</v>
      </c>
      <c r="K24" s="86">
        <f>J24/I24</f>
        <v>1.024140453547915</v>
      </c>
    </row>
    <row r="25" spans="1:11" ht="18.75">
      <c r="A25" s="35"/>
      <c r="B25" s="87"/>
      <c r="C25" s="87" t="s">
        <v>85</v>
      </c>
      <c r="D25" s="88"/>
      <c r="E25" s="88"/>
      <c r="F25" s="88"/>
      <c r="G25" s="89" t="s">
        <v>249</v>
      </c>
      <c r="H25" s="90">
        <v>0</v>
      </c>
      <c r="I25" s="90">
        <v>3</v>
      </c>
      <c r="J25" s="91">
        <v>0</v>
      </c>
      <c r="K25" s="86">
        <f>J25/I25</f>
        <v>0</v>
      </c>
    </row>
    <row r="26" spans="1:11" ht="26.25" customHeight="1">
      <c r="A26" s="35"/>
      <c r="B26" s="92">
        <v>600</v>
      </c>
      <c r="C26" s="93" t="s">
        <v>103</v>
      </c>
      <c r="D26" s="50"/>
      <c r="E26" s="50"/>
      <c r="F26" s="72"/>
      <c r="G26" s="70"/>
      <c r="H26" s="92">
        <f>0+SUM(H27:H29)</f>
        <v>0</v>
      </c>
      <c r="I26" s="67">
        <f>SUM(I27:I29)</f>
        <v>70602</v>
      </c>
      <c r="J26" s="93">
        <f>SUM(J27:J29)</f>
        <v>0</v>
      </c>
      <c r="K26" s="69">
        <f>J26/I26</f>
        <v>0</v>
      </c>
    </row>
    <row r="27" spans="1:11" ht="18.75">
      <c r="A27" s="35"/>
      <c r="B27" s="70"/>
      <c r="C27" s="71" t="s">
        <v>10</v>
      </c>
      <c r="D27" s="50"/>
      <c r="E27" s="50"/>
      <c r="F27" s="72"/>
      <c r="G27" s="70"/>
      <c r="H27" s="70"/>
      <c r="I27" s="70"/>
      <c r="J27" s="71"/>
      <c r="K27" s="73"/>
    </row>
    <row r="28" spans="1:11" ht="18.75">
      <c r="A28" s="35"/>
      <c r="B28" s="70"/>
      <c r="C28" s="71" t="s">
        <v>15</v>
      </c>
      <c r="D28" s="50"/>
      <c r="E28" s="50"/>
      <c r="F28" s="72"/>
      <c r="G28" s="70"/>
      <c r="H28" s="70"/>
      <c r="I28" s="70"/>
      <c r="J28" s="71"/>
      <c r="K28" s="73"/>
    </row>
    <row r="29" spans="1:11" ht="18.75">
      <c r="A29" s="35"/>
      <c r="B29" s="94"/>
      <c r="C29" s="87" t="s">
        <v>366</v>
      </c>
      <c r="D29" s="88"/>
      <c r="E29" s="88"/>
      <c r="F29" s="95"/>
      <c r="G29" s="94">
        <v>2440</v>
      </c>
      <c r="H29" s="94">
        <v>0</v>
      </c>
      <c r="I29" s="91">
        <v>70602</v>
      </c>
      <c r="J29" s="87">
        <v>0</v>
      </c>
      <c r="K29" s="77">
        <f>J29/I29</f>
        <v>0</v>
      </c>
    </row>
    <row r="30" spans="1:11" ht="30" customHeight="1">
      <c r="A30" s="35"/>
      <c r="B30" s="96">
        <v>700</v>
      </c>
      <c r="C30" s="63" t="s">
        <v>16</v>
      </c>
      <c r="D30" s="64"/>
      <c r="E30" s="64"/>
      <c r="F30" s="65"/>
      <c r="G30" s="66"/>
      <c r="H30" s="67">
        <f>SUM(H31:H42)</f>
        <v>563053</v>
      </c>
      <c r="I30" s="67">
        <f>SUM(I31:I42)</f>
        <v>1311529</v>
      </c>
      <c r="J30" s="67">
        <f>SUM(J31:J42)</f>
        <v>1246000</v>
      </c>
      <c r="K30" s="69">
        <f>J30/I30</f>
        <v>0.9500361791466296</v>
      </c>
    </row>
    <row r="31" spans="1:11" ht="18.75">
      <c r="A31" s="35"/>
      <c r="B31" s="70"/>
      <c r="C31" s="71" t="s">
        <v>10</v>
      </c>
      <c r="D31" s="50"/>
      <c r="E31" s="50"/>
      <c r="F31" s="72"/>
      <c r="G31" s="70"/>
      <c r="H31" s="70"/>
      <c r="I31" s="70"/>
      <c r="J31" s="71"/>
      <c r="K31" s="73"/>
    </row>
    <row r="32" spans="1:11" ht="18.75">
      <c r="A32" s="35"/>
      <c r="B32" s="70"/>
      <c r="C32" s="71" t="s">
        <v>364</v>
      </c>
      <c r="D32" s="50"/>
      <c r="E32" s="50"/>
      <c r="F32" s="72"/>
      <c r="G32" s="70"/>
      <c r="H32" s="70"/>
      <c r="I32" s="70"/>
      <c r="J32" s="71"/>
      <c r="K32" s="73"/>
    </row>
    <row r="33" spans="1:11" ht="18.75">
      <c r="A33" s="35"/>
      <c r="B33" s="70"/>
      <c r="C33" s="71" t="s">
        <v>363</v>
      </c>
      <c r="D33" s="50"/>
      <c r="E33" s="50"/>
      <c r="F33" s="72"/>
      <c r="G33" s="74" t="s">
        <v>246</v>
      </c>
      <c r="H33" s="75">
        <v>81539</v>
      </c>
      <c r="I33" s="75">
        <v>93140</v>
      </c>
      <c r="J33" s="76">
        <v>94000</v>
      </c>
      <c r="K33" s="77">
        <f>J33/I33</f>
        <v>1.0092334120678548</v>
      </c>
    </row>
    <row r="34" spans="1:11" ht="18.75">
      <c r="A34" s="35"/>
      <c r="B34" s="70"/>
      <c r="C34" s="71" t="s">
        <v>17</v>
      </c>
      <c r="D34" s="50"/>
      <c r="E34" s="50"/>
      <c r="F34" s="72"/>
      <c r="G34" s="74" t="s">
        <v>245</v>
      </c>
      <c r="H34" s="75">
        <v>138716</v>
      </c>
      <c r="I34" s="75">
        <v>298966</v>
      </c>
      <c r="J34" s="76">
        <v>300000</v>
      </c>
      <c r="K34" s="77">
        <f>J34/I34</f>
        <v>1.0034585872641035</v>
      </c>
    </row>
    <row r="35" spans="1:11" ht="18.75">
      <c r="A35" s="35"/>
      <c r="B35" s="70"/>
      <c r="C35" s="71" t="s">
        <v>18</v>
      </c>
      <c r="D35" s="50"/>
      <c r="E35" s="50"/>
      <c r="F35" s="72"/>
      <c r="G35" s="70"/>
      <c r="H35" s="70"/>
      <c r="I35" s="70" t="s">
        <v>285</v>
      </c>
      <c r="J35" s="71"/>
      <c r="K35" s="73"/>
    </row>
    <row r="36" spans="1:11" ht="18.75">
      <c r="A36" s="35"/>
      <c r="B36" s="70"/>
      <c r="C36" s="71" t="s">
        <v>21</v>
      </c>
      <c r="D36" s="50"/>
      <c r="E36" s="50"/>
      <c r="F36" s="72"/>
      <c r="G36" s="70"/>
      <c r="H36" s="70"/>
      <c r="I36" s="70"/>
      <c r="J36" s="71"/>
      <c r="K36" s="73"/>
    </row>
    <row r="37" spans="1:11" ht="18.75">
      <c r="A37" s="35"/>
      <c r="B37" s="70"/>
      <c r="C37" s="71" t="s">
        <v>22</v>
      </c>
      <c r="D37" s="50"/>
      <c r="E37" s="50"/>
      <c r="F37" s="72"/>
      <c r="G37" s="74" t="s">
        <v>247</v>
      </c>
      <c r="H37" s="75">
        <v>18008</v>
      </c>
      <c r="I37" s="75">
        <v>46640</v>
      </c>
      <c r="J37" s="76">
        <v>30000</v>
      </c>
      <c r="K37" s="77">
        <f>J37/I37</f>
        <v>0.6432246998284734</v>
      </c>
    </row>
    <row r="38" spans="1:11" ht="18.75">
      <c r="A38" s="35"/>
      <c r="B38" s="70"/>
      <c r="C38" s="71" t="s">
        <v>19</v>
      </c>
      <c r="D38" s="50"/>
      <c r="E38" s="50"/>
      <c r="F38" s="72"/>
      <c r="G38" s="70"/>
      <c r="H38" s="70"/>
      <c r="I38" s="70"/>
      <c r="J38" s="71"/>
      <c r="K38" s="73"/>
    </row>
    <row r="39" spans="1:11" ht="18.75">
      <c r="A39" s="35"/>
      <c r="B39" s="70"/>
      <c r="C39" s="71" t="s">
        <v>23</v>
      </c>
      <c r="D39" s="50"/>
      <c r="E39" s="50"/>
      <c r="F39" s="72"/>
      <c r="G39" s="74" t="s">
        <v>248</v>
      </c>
      <c r="H39" s="75">
        <v>318800</v>
      </c>
      <c r="I39" s="75">
        <v>847947</v>
      </c>
      <c r="J39" s="76">
        <v>800000</v>
      </c>
      <c r="K39" s="77">
        <f>J39/I39</f>
        <v>0.9434551923646172</v>
      </c>
    </row>
    <row r="40" spans="1:11" ht="18.75">
      <c r="A40" s="35"/>
      <c r="B40" s="70"/>
      <c r="C40" s="71" t="s">
        <v>20</v>
      </c>
      <c r="D40" s="50"/>
      <c r="E40" s="50"/>
      <c r="F40" s="72"/>
      <c r="G40" s="74" t="s">
        <v>249</v>
      </c>
      <c r="H40" s="75">
        <v>3029</v>
      </c>
      <c r="I40" s="75">
        <v>21875</v>
      </c>
      <c r="J40" s="76">
        <v>22000</v>
      </c>
      <c r="K40" s="77">
        <f>J40/I40</f>
        <v>1.0057142857142858</v>
      </c>
    </row>
    <row r="41" spans="1:11" ht="18.75">
      <c r="A41" s="35"/>
      <c r="B41" s="70"/>
      <c r="C41" s="71" t="s">
        <v>365</v>
      </c>
      <c r="D41" s="50"/>
      <c r="E41" s="50"/>
      <c r="F41" s="72"/>
      <c r="G41" s="74"/>
      <c r="H41" s="75"/>
      <c r="I41" s="70"/>
      <c r="J41" s="71"/>
      <c r="K41" s="73"/>
    </row>
    <row r="42" spans="1:11" ht="18.75">
      <c r="A42" s="35"/>
      <c r="B42" s="94"/>
      <c r="C42" s="87" t="s">
        <v>367</v>
      </c>
      <c r="D42" s="88"/>
      <c r="E42" s="88"/>
      <c r="F42" s="95"/>
      <c r="G42" s="97">
        <v>2010</v>
      </c>
      <c r="H42" s="91">
        <v>2961</v>
      </c>
      <c r="I42" s="91">
        <v>2961</v>
      </c>
      <c r="J42" s="87">
        <v>0</v>
      </c>
      <c r="K42" s="77">
        <f>J42/I42</f>
        <v>0</v>
      </c>
    </row>
    <row r="43" spans="1:11" ht="33" customHeight="1">
      <c r="A43" s="35"/>
      <c r="B43" s="96">
        <v>710</v>
      </c>
      <c r="C43" s="63" t="s">
        <v>26</v>
      </c>
      <c r="D43" s="64"/>
      <c r="E43" s="64"/>
      <c r="F43" s="65"/>
      <c r="G43" s="66"/>
      <c r="H43" s="67">
        <f>SUM(H44:H48)</f>
        <v>21315</v>
      </c>
      <c r="I43" s="67">
        <f>SUM(I44:I49)</f>
        <v>50406</v>
      </c>
      <c r="J43" s="67">
        <f>SUM(J44:J49)</f>
        <v>50700</v>
      </c>
      <c r="K43" s="69">
        <f>J43/I43</f>
        <v>1.005832638971551</v>
      </c>
    </row>
    <row r="44" spans="1:11" ht="18.75">
      <c r="A44" s="35"/>
      <c r="B44" s="70"/>
      <c r="C44" s="71" t="s">
        <v>10</v>
      </c>
      <c r="D44" s="50"/>
      <c r="E44" s="50"/>
      <c r="F44" s="72"/>
      <c r="G44" s="70"/>
      <c r="H44" s="70"/>
      <c r="I44" s="70"/>
      <c r="J44" s="70"/>
      <c r="K44" s="73"/>
    </row>
    <row r="45" spans="1:11" ht="18.75">
      <c r="A45" s="35"/>
      <c r="B45" s="70"/>
      <c r="C45" s="71" t="s">
        <v>27</v>
      </c>
      <c r="D45" s="50"/>
      <c r="E45" s="50"/>
      <c r="F45" s="72"/>
      <c r="G45" s="74" t="s">
        <v>250</v>
      </c>
      <c r="H45" s="75">
        <v>20465</v>
      </c>
      <c r="I45" s="75">
        <v>48420</v>
      </c>
      <c r="J45" s="75">
        <v>49000</v>
      </c>
      <c r="K45" s="77">
        <f>J45/I45</f>
        <v>1.0119785212722017</v>
      </c>
    </row>
    <row r="46" spans="1:11" ht="18.75">
      <c r="A46" s="35"/>
      <c r="B46" s="70"/>
      <c r="C46" s="71" t="s">
        <v>28</v>
      </c>
      <c r="D46" s="50"/>
      <c r="E46" s="50"/>
      <c r="F46" s="72"/>
      <c r="G46" s="70"/>
      <c r="H46" s="70"/>
      <c r="I46" s="70"/>
      <c r="J46" s="70"/>
      <c r="K46" s="73"/>
    </row>
    <row r="47" spans="1:11" ht="18.75">
      <c r="A47" s="35"/>
      <c r="B47" s="70"/>
      <c r="C47" s="71" t="s">
        <v>29</v>
      </c>
      <c r="D47" s="50"/>
      <c r="E47" s="50"/>
      <c r="F47" s="72"/>
      <c r="G47" s="70"/>
      <c r="H47" s="70"/>
      <c r="I47" s="70"/>
      <c r="J47" s="70"/>
      <c r="K47" s="73"/>
    </row>
    <row r="48" spans="1:11" ht="18.75">
      <c r="A48" s="35"/>
      <c r="B48" s="70"/>
      <c r="C48" s="71" t="s">
        <v>30</v>
      </c>
      <c r="D48" s="50"/>
      <c r="E48" s="50"/>
      <c r="F48" s="72"/>
      <c r="G48" s="70">
        <v>2020</v>
      </c>
      <c r="H48" s="70">
        <v>850</v>
      </c>
      <c r="I48" s="75">
        <v>1700</v>
      </c>
      <c r="J48" s="75">
        <v>1700</v>
      </c>
      <c r="K48" s="77">
        <f>J48/I48</f>
        <v>1</v>
      </c>
    </row>
    <row r="49" spans="1:11" ht="17.25" customHeight="1">
      <c r="A49" s="35"/>
      <c r="B49" s="94"/>
      <c r="C49" s="87" t="s">
        <v>287</v>
      </c>
      <c r="D49" s="88"/>
      <c r="E49" s="88"/>
      <c r="F49" s="95"/>
      <c r="G49" s="97" t="s">
        <v>249</v>
      </c>
      <c r="H49" s="94">
        <v>0</v>
      </c>
      <c r="I49" s="91">
        <v>286</v>
      </c>
      <c r="J49" s="91">
        <v>0</v>
      </c>
      <c r="K49" s="78">
        <f>J49/I49</f>
        <v>0</v>
      </c>
    </row>
    <row r="50" spans="1:11" ht="29.25" customHeight="1">
      <c r="A50" s="35"/>
      <c r="B50" s="96">
        <v>750</v>
      </c>
      <c r="C50" s="63" t="s">
        <v>31</v>
      </c>
      <c r="D50" s="64"/>
      <c r="E50" s="64"/>
      <c r="F50" s="65"/>
      <c r="G50" s="66"/>
      <c r="H50" s="67">
        <f>SUM(SUM(H51+H52+H54+H55+H56+H57+H58+H60))</f>
        <v>139250</v>
      </c>
      <c r="I50" s="67">
        <f>SUM(SUM(I51+I52+I54+I55+I56+I57+I58+I60))</f>
        <v>231603</v>
      </c>
      <c r="J50" s="67">
        <f>SUM(SUM(J51+J52+J54+J55+J56+J57+J58+J60))</f>
        <v>203836</v>
      </c>
      <c r="K50" s="69">
        <f>J50/I50</f>
        <v>0.8801094977180779</v>
      </c>
    </row>
    <row r="51" spans="1:11" ht="18.75">
      <c r="A51" s="35"/>
      <c r="B51" s="70"/>
      <c r="C51" s="71" t="s">
        <v>10</v>
      </c>
      <c r="D51" s="50"/>
      <c r="E51" s="50"/>
      <c r="F51" s="72"/>
      <c r="G51" s="70"/>
      <c r="H51" s="70"/>
      <c r="I51" s="70"/>
      <c r="J51" s="70"/>
      <c r="K51" s="73"/>
    </row>
    <row r="52" spans="1:11" ht="18.75">
      <c r="A52" s="35"/>
      <c r="B52" s="70"/>
      <c r="C52" s="71" t="s">
        <v>27</v>
      </c>
      <c r="D52" s="50"/>
      <c r="E52" s="50"/>
      <c r="F52" s="72"/>
      <c r="G52" s="74" t="s">
        <v>250</v>
      </c>
      <c r="H52" s="75">
        <v>2501</v>
      </c>
      <c r="I52" s="75">
        <v>6820</v>
      </c>
      <c r="J52" s="75">
        <v>7000</v>
      </c>
      <c r="K52" s="77">
        <f>J52/I52</f>
        <v>1.0263929618768328</v>
      </c>
    </row>
    <row r="53" spans="1:11" ht="18.75" hidden="1">
      <c r="A53" s="35"/>
      <c r="B53" s="70"/>
      <c r="C53" s="71" t="s">
        <v>32</v>
      </c>
      <c r="D53" s="50"/>
      <c r="E53" s="50"/>
      <c r="F53" s="72"/>
      <c r="G53" s="74" t="s">
        <v>244</v>
      </c>
      <c r="H53" s="70">
        <v>0</v>
      </c>
      <c r="I53" s="70"/>
      <c r="J53" s="70"/>
      <c r="K53" s="73" t="e">
        <f>J53/I53</f>
        <v>#DIV/0!</v>
      </c>
    </row>
    <row r="54" spans="1:11" ht="18.75">
      <c r="A54" s="35"/>
      <c r="B54" s="70"/>
      <c r="C54" s="71" t="s">
        <v>286</v>
      </c>
      <c r="D54" s="50"/>
      <c r="E54" s="50"/>
      <c r="F54" s="72"/>
      <c r="G54" s="74"/>
      <c r="H54" s="70"/>
      <c r="I54" s="70"/>
      <c r="J54" s="70"/>
      <c r="K54" s="73"/>
    </row>
    <row r="55" spans="1:11" ht="18.75">
      <c r="A55" s="35"/>
      <c r="B55" s="70"/>
      <c r="C55" s="71" t="s">
        <v>33</v>
      </c>
      <c r="D55" s="50"/>
      <c r="E55" s="50"/>
      <c r="F55" s="72"/>
      <c r="G55" s="74" t="s">
        <v>251</v>
      </c>
      <c r="H55" s="75">
        <v>3664</v>
      </c>
      <c r="I55" s="75">
        <v>7334</v>
      </c>
      <c r="J55" s="75">
        <v>7400</v>
      </c>
      <c r="K55" s="77">
        <f>J55/I55</f>
        <v>1.0089991818925552</v>
      </c>
    </row>
    <row r="56" spans="1:11" ht="16.5" customHeight="1">
      <c r="A56" s="35"/>
      <c r="B56" s="70"/>
      <c r="C56" s="98" t="s">
        <v>287</v>
      </c>
      <c r="D56" s="50"/>
      <c r="E56" s="50"/>
      <c r="F56" s="72"/>
      <c r="G56" s="74" t="s">
        <v>249</v>
      </c>
      <c r="H56" s="75">
        <v>25008</v>
      </c>
      <c r="I56" s="75">
        <v>25621</v>
      </c>
      <c r="J56" s="75">
        <v>15000</v>
      </c>
      <c r="K56" s="77">
        <f>J56/I56</f>
        <v>0.5854572421060849</v>
      </c>
    </row>
    <row r="57" spans="1:11" ht="18" customHeight="1">
      <c r="A57" s="35"/>
      <c r="B57" s="70"/>
      <c r="C57" s="71" t="s">
        <v>288</v>
      </c>
      <c r="D57" s="50"/>
      <c r="E57" s="50"/>
      <c r="F57" s="72"/>
      <c r="G57" s="74" t="s">
        <v>252</v>
      </c>
      <c r="H57" s="75">
        <v>27628</v>
      </c>
      <c r="I57" s="75">
        <v>41831</v>
      </c>
      <c r="J57" s="75">
        <v>20000</v>
      </c>
      <c r="K57" s="77">
        <f>J57/I57</f>
        <v>0.47811431713322655</v>
      </c>
    </row>
    <row r="58" spans="1:11" ht="20.25" customHeight="1">
      <c r="A58" s="35"/>
      <c r="B58" s="70"/>
      <c r="C58" s="71" t="s">
        <v>276</v>
      </c>
      <c r="D58" s="50"/>
      <c r="E58" s="50"/>
      <c r="F58" s="72"/>
      <c r="G58" s="70"/>
      <c r="H58" s="70"/>
      <c r="I58" s="75"/>
      <c r="J58" s="70"/>
      <c r="K58" s="73"/>
    </row>
    <row r="59" spans="1:11" ht="8.25" customHeight="1" hidden="1">
      <c r="A59" s="35"/>
      <c r="B59" s="70"/>
      <c r="C59" s="71" t="s">
        <v>34</v>
      </c>
      <c r="D59" s="50"/>
      <c r="E59" s="50"/>
      <c r="F59" s="72"/>
      <c r="G59" s="70">
        <v>2010</v>
      </c>
      <c r="H59" s="75">
        <v>80459</v>
      </c>
      <c r="I59" s="75">
        <v>149997</v>
      </c>
      <c r="J59" s="75">
        <v>154436</v>
      </c>
      <c r="K59" s="77">
        <f>J59/I59</f>
        <v>1.0295939252118376</v>
      </c>
    </row>
    <row r="60" spans="1:11" ht="22.5" customHeight="1">
      <c r="A60" s="35"/>
      <c r="B60" s="94"/>
      <c r="C60" s="87" t="s">
        <v>335</v>
      </c>
      <c r="D60" s="88"/>
      <c r="E60" s="88"/>
      <c r="F60" s="95"/>
      <c r="G60" s="94">
        <v>2010</v>
      </c>
      <c r="H60" s="91">
        <v>80449</v>
      </c>
      <c r="I60" s="91">
        <v>149997</v>
      </c>
      <c r="J60" s="91">
        <v>154436</v>
      </c>
      <c r="K60" s="78">
        <f>J60/I60</f>
        <v>1.0295939252118376</v>
      </c>
    </row>
    <row r="61" spans="1:11" ht="27.75" customHeight="1">
      <c r="A61" s="35"/>
      <c r="B61" s="92">
        <v>751</v>
      </c>
      <c r="C61" s="93" t="s">
        <v>35</v>
      </c>
      <c r="D61" s="49"/>
      <c r="E61" s="49"/>
      <c r="F61" s="72"/>
      <c r="G61" s="70"/>
      <c r="H61" s="82">
        <f>SUM(H63:H65)</f>
        <v>91477</v>
      </c>
      <c r="I61" s="82">
        <f>SUM(I63:I65)</f>
        <v>92011</v>
      </c>
      <c r="J61" s="82">
        <f>SUM(J63:J65)</f>
        <v>3896</v>
      </c>
      <c r="K61" s="99">
        <f>J61/I61</f>
        <v>0.04234276336524981</v>
      </c>
    </row>
    <row r="62" spans="1:11" ht="18.75" customHeight="1">
      <c r="A62" s="35"/>
      <c r="B62" s="70"/>
      <c r="C62" s="93" t="s">
        <v>36</v>
      </c>
      <c r="D62" s="49"/>
      <c r="E62" s="49"/>
      <c r="F62" s="72"/>
      <c r="G62" s="70"/>
      <c r="H62" s="70"/>
      <c r="I62" s="70"/>
      <c r="J62" s="71"/>
      <c r="K62" s="73"/>
    </row>
    <row r="63" spans="1:11" ht="18.75">
      <c r="A63" s="35"/>
      <c r="B63" s="70"/>
      <c r="C63" s="71" t="s">
        <v>10</v>
      </c>
      <c r="D63" s="50"/>
      <c r="E63" s="50"/>
      <c r="F63" s="72"/>
      <c r="G63" s="70"/>
      <c r="H63" s="70"/>
      <c r="I63" s="70"/>
      <c r="J63" s="71"/>
      <c r="K63" s="73"/>
    </row>
    <row r="64" spans="1:11" ht="18.75">
      <c r="A64" s="35"/>
      <c r="B64" s="70"/>
      <c r="C64" s="71" t="s">
        <v>359</v>
      </c>
      <c r="D64" s="50"/>
      <c r="E64" s="50"/>
      <c r="F64" s="72"/>
      <c r="G64" s="70"/>
      <c r="H64" s="70"/>
      <c r="I64" s="70"/>
      <c r="J64" s="71"/>
      <c r="K64" s="73"/>
    </row>
    <row r="65" spans="1:11" ht="18.75">
      <c r="A65" s="35"/>
      <c r="B65" s="94"/>
      <c r="C65" s="87" t="s">
        <v>360</v>
      </c>
      <c r="D65" s="88"/>
      <c r="E65" s="88"/>
      <c r="F65" s="95"/>
      <c r="G65" s="94">
        <v>2010</v>
      </c>
      <c r="H65" s="91">
        <v>91477</v>
      </c>
      <c r="I65" s="91">
        <v>92011</v>
      </c>
      <c r="J65" s="90">
        <v>3896</v>
      </c>
      <c r="K65" s="78">
        <f>J65/I65</f>
        <v>0.04234276336524981</v>
      </c>
    </row>
    <row r="66" spans="1:11" ht="30" customHeight="1">
      <c r="A66" s="35"/>
      <c r="B66" s="96">
        <v>752</v>
      </c>
      <c r="C66" s="63" t="s">
        <v>38</v>
      </c>
      <c r="D66" s="64"/>
      <c r="E66" s="80"/>
      <c r="F66" s="65"/>
      <c r="G66" s="66"/>
      <c r="H66" s="96">
        <f>SUM(H67:H69)</f>
        <v>500</v>
      </c>
      <c r="I66" s="96">
        <f>SUM(I67:I69)</f>
        <v>500</v>
      </c>
      <c r="J66" s="63">
        <f>SUM(J67:J69)</f>
        <v>500</v>
      </c>
      <c r="K66" s="99">
        <f>J66/I66</f>
        <v>1</v>
      </c>
    </row>
    <row r="67" spans="1:11" ht="18.75">
      <c r="A67" s="35"/>
      <c r="B67" s="70"/>
      <c r="C67" s="71" t="s">
        <v>10</v>
      </c>
      <c r="D67" s="50"/>
      <c r="E67" s="50"/>
      <c r="F67" s="72"/>
      <c r="G67" s="70"/>
      <c r="H67" s="70"/>
      <c r="I67" s="70"/>
      <c r="J67" s="71"/>
      <c r="K67" s="73"/>
    </row>
    <row r="68" spans="1:11" ht="18.75">
      <c r="A68" s="35"/>
      <c r="B68" s="70"/>
      <c r="C68" s="71" t="s">
        <v>361</v>
      </c>
      <c r="D68" s="50"/>
      <c r="E68" s="50"/>
      <c r="F68" s="72"/>
      <c r="G68" s="70"/>
      <c r="H68" s="70"/>
      <c r="I68" s="70"/>
      <c r="J68" s="71"/>
      <c r="K68" s="73"/>
    </row>
    <row r="69" spans="1:11" ht="18.75">
      <c r="A69" s="35"/>
      <c r="B69" s="94"/>
      <c r="C69" s="87" t="s">
        <v>362</v>
      </c>
      <c r="D69" s="88"/>
      <c r="E69" s="88"/>
      <c r="F69" s="95"/>
      <c r="G69" s="94">
        <v>2010</v>
      </c>
      <c r="H69" s="94">
        <v>500</v>
      </c>
      <c r="I69" s="94">
        <v>500</v>
      </c>
      <c r="J69" s="87">
        <v>500</v>
      </c>
      <c r="K69" s="77">
        <f>J69/I69</f>
        <v>1</v>
      </c>
    </row>
    <row r="70" spans="1:11" ht="30" customHeight="1">
      <c r="A70" s="35"/>
      <c r="B70" s="96">
        <v>754</v>
      </c>
      <c r="C70" s="63" t="s">
        <v>40</v>
      </c>
      <c r="D70" s="64"/>
      <c r="E70" s="64"/>
      <c r="F70" s="65"/>
      <c r="G70" s="66"/>
      <c r="H70" s="82">
        <f>SUM(H72:H76)</f>
        <v>8999</v>
      </c>
      <c r="I70" s="82">
        <f>SUM(I72:I76)</f>
        <v>18182</v>
      </c>
      <c r="J70" s="82">
        <f>SUM(J72:J76)</f>
        <v>18700</v>
      </c>
      <c r="K70" s="69">
        <f>J70/I70</f>
        <v>1.028489715102849</v>
      </c>
    </row>
    <row r="71" spans="1:11" ht="22.5" customHeight="1">
      <c r="A71" s="35"/>
      <c r="B71" s="70"/>
      <c r="C71" s="93" t="s">
        <v>41</v>
      </c>
      <c r="D71" s="49"/>
      <c r="E71" s="49"/>
      <c r="F71" s="72"/>
      <c r="G71" s="70"/>
      <c r="H71" s="70"/>
      <c r="I71" s="70"/>
      <c r="J71" s="71"/>
      <c r="K71" s="73"/>
    </row>
    <row r="72" spans="1:11" ht="18.75">
      <c r="A72" s="35"/>
      <c r="B72" s="70"/>
      <c r="C72" s="71" t="s">
        <v>10</v>
      </c>
      <c r="D72" s="50"/>
      <c r="E72" s="50"/>
      <c r="F72" s="72"/>
      <c r="G72" s="70"/>
      <c r="H72" s="70"/>
      <c r="I72" s="70"/>
      <c r="J72" s="71"/>
      <c r="K72" s="73"/>
    </row>
    <row r="73" spans="1:11" ht="18.75">
      <c r="A73" s="35"/>
      <c r="B73" s="70"/>
      <c r="C73" s="71" t="s">
        <v>42</v>
      </c>
      <c r="D73" s="50"/>
      <c r="E73" s="50"/>
      <c r="F73" s="72"/>
      <c r="G73" s="70"/>
      <c r="H73" s="70"/>
      <c r="I73" s="70"/>
      <c r="J73" s="71"/>
      <c r="K73" s="73"/>
    </row>
    <row r="74" spans="1:11" ht="18.75">
      <c r="A74" s="35"/>
      <c r="B74" s="70"/>
      <c r="C74" s="71" t="s">
        <v>43</v>
      </c>
      <c r="D74" s="50"/>
      <c r="E74" s="50"/>
      <c r="F74" s="72"/>
      <c r="G74" s="74" t="s">
        <v>253</v>
      </c>
      <c r="H74" s="70">
        <v>8499</v>
      </c>
      <c r="I74" s="75">
        <v>17682</v>
      </c>
      <c r="J74" s="76">
        <v>18000</v>
      </c>
      <c r="K74" s="77">
        <f>J74/I74</f>
        <v>1.017984390906006</v>
      </c>
    </row>
    <row r="75" spans="1:11" ht="18.75">
      <c r="A75" s="35"/>
      <c r="B75" s="70"/>
      <c r="C75" s="71" t="s">
        <v>44</v>
      </c>
      <c r="D75" s="50"/>
      <c r="E75" s="50"/>
      <c r="F75" s="72"/>
      <c r="G75" s="70"/>
      <c r="H75" s="70"/>
      <c r="I75" s="70"/>
      <c r="J75" s="71"/>
      <c r="K75" s="73"/>
    </row>
    <row r="76" spans="1:11" ht="18.75">
      <c r="A76" s="35"/>
      <c r="B76" s="94"/>
      <c r="C76" s="87" t="s">
        <v>45</v>
      </c>
      <c r="D76" s="88"/>
      <c r="E76" s="88"/>
      <c r="F76" s="95"/>
      <c r="G76" s="94">
        <v>2010</v>
      </c>
      <c r="H76" s="94">
        <v>500</v>
      </c>
      <c r="I76" s="94">
        <v>500</v>
      </c>
      <c r="J76" s="87">
        <v>700</v>
      </c>
      <c r="K76" s="77">
        <f>J76/I76</f>
        <v>1.4</v>
      </c>
    </row>
    <row r="77" spans="1:11" ht="38.25" customHeight="1">
      <c r="A77" s="35"/>
      <c r="B77" s="96">
        <v>756</v>
      </c>
      <c r="C77" s="63" t="s">
        <v>46</v>
      </c>
      <c r="D77" s="64"/>
      <c r="E77" s="64"/>
      <c r="F77" s="65"/>
      <c r="G77" s="66"/>
      <c r="H77" s="67">
        <f>SUM(H84:H106)</f>
        <v>6176859</v>
      </c>
      <c r="I77" s="67">
        <f>SUM(I84:I106)</f>
        <v>13674460</v>
      </c>
      <c r="J77" s="67">
        <f>SUM(J84:J106)</f>
        <v>15492646</v>
      </c>
      <c r="K77" s="69">
        <f>J77/I77</f>
        <v>1.1329621791280973</v>
      </c>
    </row>
    <row r="78" spans="1:11" ht="18.75">
      <c r="A78" s="35"/>
      <c r="B78" s="70"/>
      <c r="C78" s="93" t="s">
        <v>47</v>
      </c>
      <c r="D78" s="49"/>
      <c r="E78" s="49"/>
      <c r="F78" s="72"/>
      <c r="G78" s="70"/>
      <c r="H78" s="70"/>
      <c r="I78" s="70"/>
      <c r="J78" s="71"/>
      <c r="K78" s="73"/>
    </row>
    <row r="79" spans="1:11" ht="18.75">
      <c r="A79" s="35"/>
      <c r="B79" s="70"/>
      <c r="C79" s="93" t="s">
        <v>356</v>
      </c>
      <c r="D79" s="49"/>
      <c r="E79" s="49"/>
      <c r="F79" s="72"/>
      <c r="G79" s="70"/>
      <c r="H79" s="70"/>
      <c r="I79" s="70"/>
      <c r="J79" s="71"/>
      <c r="K79" s="73"/>
    </row>
    <row r="80" spans="1:11" ht="18.75">
      <c r="A80" s="35"/>
      <c r="B80" s="70"/>
      <c r="C80" s="93" t="s">
        <v>357</v>
      </c>
      <c r="D80" s="49"/>
      <c r="E80" s="49"/>
      <c r="F80" s="72"/>
      <c r="G80" s="70"/>
      <c r="H80" s="70"/>
      <c r="I80" s="70"/>
      <c r="J80" s="71"/>
      <c r="K80" s="73"/>
    </row>
    <row r="81" spans="1:11" ht="21" customHeight="1">
      <c r="A81" s="35"/>
      <c r="B81" s="70"/>
      <c r="C81" s="93" t="s">
        <v>358</v>
      </c>
      <c r="D81" s="49"/>
      <c r="E81" s="49"/>
      <c r="F81" s="72"/>
      <c r="G81" s="70"/>
      <c r="H81" s="70"/>
      <c r="I81" s="70"/>
      <c r="J81" s="71"/>
      <c r="K81" s="73"/>
    </row>
    <row r="82" spans="1:11" ht="18.75">
      <c r="A82" s="35"/>
      <c r="B82" s="70"/>
      <c r="C82" s="71" t="s">
        <v>10</v>
      </c>
      <c r="D82" s="50"/>
      <c r="E82" s="50"/>
      <c r="F82" s="72"/>
      <c r="G82" s="70"/>
      <c r="H82" s="70"/>
      <c r="I82" s="70"/>
      <c r="J82" s="71"/>
      <c r="K82" s="73"/>
    </row>
    <row r="83" spans="1:11" ht="18.75">
      <c r="A83" s="35"/>
      <c r="B83" s="70"/>
      <c r="C83" s="71" t="s">
        <v>48</v>
      </c>
      <c r="D83" s="50"/>
      <c r="E83" s="50"/>
      <c r="F83" s="72"/>
      <c r="G83" s="70"/>
      <c r="H83" s="70"/>
      <c r="I83" s="70"/>
      <c r="J83" s="71"/>
      <c r="K83" s="73"/>
    </row>
    <row r="84" spans="1:11" ht="18.75">
      <c r="A84" s="35"/>
      <c r="B84" s="70"/>
      <c r="C84" s="71" t="s">
        <v>49</v>
      </c>
      <c r="D84" s="50"/>
      <c r="E84" s="50"/>
      <c r="F84" s="72"/>
      <c r="G84" s="74" t="s">
        <v>254</v>
      </c>
      <c r="H84" s="75">
        <v>1794619</v>
      </c>
      <c r="I84" s="75">
        <v>4635112</v>
      </c>
      <c r="J84" s="76">
        <v>6368146</v>
      </c>
      <c r="K84" s="77">
        <f>J84/I84</f>
        <v>1.3738925833938855</v>
      </c>
    </row>
    <row r="85" spans="1:11" ht="18.75">
      <c r="A85" s="35"/>
      <c r="B85" s="70"/>
      <c r="C85" s="71" t="s">
        <v>50</v>
      </c>
      <c r="D85" s="50"/>
      <c r="E85" s="50"/>
      <c r="F85" s="72"/>
      <c r="G85" s="70"/>
      <c r="H85" s="70"/>
      <c r="I85" s="70"/>
      <c r="J85" s="71"/>
      <c r="K85" s="73"/>
    </row>
    <row r="86" spans="1:11" ht="18.75">
      <c r="A86" s="35"/>
      <c r="B86" s="70"/>
      <c r="C86" s="71" t="s">
        <v>51</v>
      </c>
      <c r="D86" s="50"/>
      <c r="E86" s="50"/>
      <c r="F86" s="72"/>
      <c r="G86" s="74" t="s">
        <v>255</v>
      </c>
      <c r="H86" s="75">
        <v>236463</v>
      </c>
      <c r="I86" s="75">
        <v>537490</v>
      </c>
      <c r="J86" s="76">
        <v>600000</v>
      </c>
      <c r="K86" s="77">
        <f>J86/I86</f>
        <v>1.1162998381365234</v>
      </c>
    </row>
    <row r="87" spans="1:11" ht="18.75">
      <c r="A87" s="35"/>
      <c r="B87" s="70"/>
      <c r="C87" s="71" t="s">
        <v>52</v>
      </c>
      <c r="D87" s="50"/>
      <c r="E87" s="50"/>
      <c r="F87" s="72"/>
      <c r="G87" s="74" t="s">
        <v>256</v>
      </c>
      <c r="H87" s="75">
        <v>2698401</v>
      </c>
      <c r="I87" s="75">
        <v>5246736</v>
      </c>
      <c r="J87" s="76">
        <v>5300000</v>
      </c>
      <c r="K87" s="77">
        <f>J87/I87</f>
        <v>1.0101518353505874</v>
      </c>
    </row>
    <row r="88" spans="1:11" ht="18.75">
      <c r="A88" s="35"/>
      <c r="B88" s="70"/>
      <c r="C88" s="71" t="s">
        <v>53</v>
      </c>
      <c r="D88" s="50"/>
      <c r="E88" s="50"/>
      <c r="F88" s="72"/>
      <c r="G88" s="74" t="s">
        <v>257</v>
      </c>
      <c r="H88" s="75">
        <v>382084</v>
      </c>
      <c r="I88" s="75">
        <v>1079381</v>
      </c>
      <c r="J88" s="76">
        <v>1100000</v>
      </c>
      <c r="K88" s="77">
        <f>J88/I88</f>
        <v>1.0191026152952478</v>
      </c>
    </row>
    <row r="89" spans="1:11" ht="18.75">
      <c r="A89" s="35"/>
      <c r="B89" s="70"/>
      <c r="C89" s="71" t="s">
        <v>54</v>
      </c>
      <c r="D89" s="50"/>
      <c r="E89" s="50"/>
      <c r="F89" s="72"/>
      <c r="G89" s="74" t="s">
        <v>258</v>
      </c>
      <c r="H89" s="75">
        <v>6046</v>
      </c>
      <c r="I89" s="75">
        <v>10879</v>
      </c>
      <c r="J89" s="76">
        <v>11000</v>
      </c>
      <c r="K89" s="77">
        <f>J89/I89</f>
        <v>1.0111223458038423</v>
      </c>
    </row>
    <row r="90" spans="1:11" ht="18.75">
      <c r="A90" s="35"/>
      <c r="B90" s="70"/>
      <c r="C90" s="71" t="s">
        <v>55</v>
      </c>
      <c r="D90" s="50"/>
      <c r="E90" s="50"/>
      <c r="F90" s="72"/>
      <c r="G90" s="74" t="s">
        <v>259</v>
      </c>
      <c r="H90" s="75">
        <v>177114</v>
      </c>
      <c r="I90" s="75">
        <v>404543</v>
      </c>
      <c r="J90" s="76">
        <v>405000</v>
      </c>
      <c r="K90" s="77">
        <f>J90/I90</f>
        <v>1.0011296697755245</v>
      </c>
    </row>
    <row r="91" spans="1:11" ht="18.75">
      <c r="A91" s="35"/>
      <c r="B91" s="70"/>
      <c r="C91" s="71" t="s">
        <v>56</v>
      </c>
      <c r="D91" s="50"/>
      <c r="E91" s="50"/>
      <c r="F91" s="72"/>
      <c r="G91" s="74"/>
      <c r="H91" s="70"/>
      <c r="I91" s="70"/>
      <c r="J91" s="71"/>
      <c r="K91" s="73"/>
    </row>
    <row r="92" spans="1:11" ht="18.75">
      <c r="A92" s="35"/>
      <c r="B92" s="70"/>
      <c r="C92" s="71" t="s">
        <v>57</v>
      </c>
      <c r="D92" s="50"/>
      <c r="E92" s="50"/>
      <c r="F92" s="72"/>
      <c r="G92" s="74"/>
      <c r="H92" s="70"/>
      <c r="I92" s="70"/>
      <c r="J92" s="71"/>
      <c r="K92" s="73"/>
    </row>
    <row r="93" spans="1:11" ht="18.75">
      <c r="A93" s="35"/>
      <c r="B93" s="70"/>
      <c r="C93" s="71" t="s">
        <v>58</v>
      </c>
      <c r="D93" s="50"/>
      <c r="E93" s="50"/>
      <c r="F93" s="72"/>
      <c r="G93" s="74" t="s">
        <v>260</v>
      </c>
      <c r="H93" s="75">
        <v>27716</v>
      </c>
      <c r="I93" s="75">
        <v>56586</v>
      </c>
      <c r="J93" s="76">
        <v>57000</v>
      </c>
      <c r="K93" s="77">
        <f aca="true" t="shared" si="0" ref="K93:K99">J93/I93</f>
        <v>1.0073162973173577</v>
      </c>
    </row>
    <row r="94" spans="1:11" ht="18.75">
      <c r="A94" s="35"/>
      <c r="B94" s="70"/>
      <c r="C94" s="71" t="s">
        <v>59</v>
      </c>
      <c r="D94" s="50"/>
      <c r="E94" s="50"/>
      <c r="F94" s="72"/>
      <c r="G94" s="74" t="s">
        <v>261</v>
      </c>
      <c r="H94" s="75">
        <v>14552</v>
      </c>
      <c r="I94" s="75">
        <v>41484</v>
      </c>
      <c r="J94" s="76">
        <v>41500</v>
      </c>
      <c r="K94" s="77">
        <f t="shared" si="0"/>
        <v>1.0003856908687687</v>
      </c>
    </row>
    <row r="95" spans="1:11" ht="18.75">
      <c r="A95" s="35"/>
      <c r="B95" s="70"/>
      <c r="C95" s="71" t="s">
        <v>60</v>
      </c>
      <c r="D95" s="50"/>
      <c r="E95" s="50"/>
      <c r="F95" s="72"/>
      <c r="G95" s="74" t="s">
        <v>262</v>
      </c>
      <c r="H95" s="75">
        <v>11730</v>
      </c>
      <c r="I95" s="75">
        <v>12902</v>
      </c>
      <c r="J95" s="76">
        <v>13000</v>
      </c>
      <c r="K95" s="77">
        <f t="shared" si="0"/>
        <v>1.0075957215935514</v>
      </c>
    </row>
    <row r="96" spans="1:11" ht="18.75">
      <c r="A96" s="35"/>
      <c r="B96" s="70"/>
      <c r="C96" s="71" t="s">
        <v>61</v>
      </c>
      <c r="D96" s="50"/>
      <c r="E96" s="50"/>
      <c r="F96" s="72"/>
      <c r="G96" s="74" t="s">
        <v>263</v>
      </c>
      <c r="H96" s="75">
        <v>222973</v>
      </c>
      <c r="I96" s="75">
        <v>467527</v>
      </c>
      <c r="J96" s="76">
        <v>470000</v>
      </c>
      <c r="K96" s="77">
        <f t="shared" si="0"/>
        <v>1.0052895340803847</v>
      </c>
    </row>
    <row r="97" spans="1:11" ht="18.75">
      <c r="A97" s="35"/>
      <c r="B97" s="94"/>
      <c r="C97" s="87" t="s">
        <v>62</v>
      </c>
      <c r="D97" s="88"/>
      <c r="E97" s="88"/>
      <c r="F97" s="95"/>
      <c r="G97" s="97" t="s">
        <v>264</v>
      </c>
      <c r="H97" s="91">
        <v>97282</v>
      </c>
      <c r="I97" s="91">
        <v>214086</v>
      </c>
      <c r="J97" s="90">
        <v>225000</v>
      </c>
      <c r="K97" s="78">
        <f t="shared" si="0"/>
        <v>1.0509795129060284</v>
      </c>
    </row>
    <row r="98" spans="1:11" ht="18.75">
      <c r="A98" s="35"/>
      <c r="B98" s="81"/>
      <c r="C98" s="81" t="s">
        <v>63</v>
      </c>
      <c r="D98" s="80"/>
      <c r="E98" s="80"/>
      <c r="F98" s="80"/>
      <c r="G98" s="120" t="s">
        <v>265</v>
      </c>
      <c r="H98" s="118">
        <v>10700</v>
      </c>
      <c r="I98" s="118">
        <v>21350</v>
      </c>
      <c r="J98" s="118">
        <v>22000</v>
      </c>
      <c r="K98" s="117">
        <f t="shared" si="0"/>
        <v>1.0304449648711944</v>
      </c>
    </row>
    <row r="99" spans="1:11" ht="18.75">
      <c r="A99" s="35"/>
      <c r="B99" s="71"/>
      <c r="C99" s="71" t="s">
        <v>64</v>
      </c>
      <c r="D99" s="50"/>
      <c r="E99" s="50"/>
      <c r="F99" s="50"/>
      <c r="G99" s="85" t="s">
        <v>266</v>
      </c>
      <c r="H99" s="76">
        <v>38248</v>
      </c>
      <c r="I99" s="76">
        <v>85430</v>
      </c>
      <c r="J99" s="76">
        <v>88000</v>
      </c>
      <c r="K99" s="77">
        <f t="shared" si="0"/>
        <v>1.0300831089781108</v>
      </c>
    </row>
    <row r="100" spans="1:11" ht="18.75">
      <c r="A100" s="35"/>
      <c r="B100" s="71"/>
      <c r="C100" s="71" t="s">
        <v>65</v>
      </c>
      <c r="D100" s="50"/>
      <c r="E100" s="50"/>
      <c r="F100" s="50"/>
      <c r="G100" s="85"/>
      <c r="H100" s="71"/>
      <c r="I100" s="71"/>
      <c r="J100" s="71"/>
      <c r="K100" s="73"/>
    </row>
    <row r="101" spans="1:11" ht="18.75">
      <c r="A101" s="35"/>
      <c r="B101" s="71"/>
      <c r="C101" s="71" t="s">
        <v>66</v>
      </c>
      <c r="D101" s="50"/>
      <c r="E101" s="50"/>
      <c r="F101" s="50"/>
      <c r="G101" s="85" t="s">
        <v>267</v>
      </c>
      <c r="H101" s="76">
        <v>242063</v>
      </c>
      <c r="I101" s="76">
        <v>311320</v>
      </c>
      <c r="J101" s="76">
        <v>252000</v>
      </c>
      <c r="K101" s="77">
        <f>J101/I101</f>
        <v>0.8094565077733522</v>
      </c>
    </row>
    <row r="102" spans="1:11" ht="18.75">
      <c r="A102" s="35"/>
      <c r="B102" s="71"/>
      <c r="C102" s="71" t="s">
        <v>67</v>
      </c>
      <c r="D102" s="50"/>
      <c r="E102" s="50"/>
      <c r="F102" s="50"/>
      <c r="G102" s="85"/>
      <c r="H102" s="71"/>
      <c r="I102" s="71"/>
      <c r="J102" s="71"/>
      <c r="K102" s="73"/>
    </row>
    <row r="103" spans="1:11" ht="18.75">
      <c r="A103" s="35"/>
      <c r="B103" s="71"/>
      <c r="C103" s="71" t="s">
        <v>68</v>
      </c>
      <c r="D103" s="50"/>
      <c r="E103" s="50"/>
      <c r="F103" s="50"/>
      <c r="G103" s="85" t="s">
        <v>268</v>
      </c>
      <c r="H103" s="76">
        <v>133400</v>
      </c>
      <c r="I103" s="76">
        <v>408918</v>
      </c>
      <c r="J103" s="76">
        <v>400000</v>
      </c>
      <c r="K103" s="77">
        <f>J103/I103</f>
        <v>0.9781912266028886</v>
      </c>
    </row>
    <row r="104" spans="1:11" ht="18.75">
      <c r="A104" s="35"/>
      <c r="B104" s="71"/>
      <c r="C104" s="71" t="s">
        <v>69</v>
      </c>
      <c r="D104" s="50"/>
      <c r="E104" s="50"/>
      <c r="F104" s="50"/>
      <c r="G104" s="85" t="s">
        <v>269</v>
      </c>
      <c r="H104" s="76">
        <v>0</v>
      </c>
      <c r="I104" s="76">
        <v>670</v>
      </c>
      <c r="J104" s="76">
        <v>1000</v>
      </c>
      <c r="K104" s="77">
        <f>J104/I104</f>
        <v>1.492537313432836</v>
      </c>
    </row>
    <row r="105" spans="1:11" ht="18.75">
      <c r="A105" s="35"/>
      <c r="B105" s="71"/>
      <c r="C105" s="71" t="s">
        <v>271</v>
      </c>
      <c r="D105" s="50"/>
      <c r="E105" s="50"/>
      <c r="F105" s="50"/>
      <c r="G105" s="85" t="s">
        <v>250</v>
      </c>
      <c r="H105" s="71">
        <v>112</v>
      </c>
      <c r="I105" s="71">
        <v>112</v>
      </c>
      <c r="J105" s="71">
        <v>0</v>
      </c>
      <c r="K105" s="73"/>
    </row>
    <row r="106" spans="1:11" ht="18.75">
      <c r="A106" s="35"/>
      <c r="B106" s="87"/>
      <c r="C106" s="87" t="s">
        <v>272</v>
      </c>
      <c r="D106" s="88"/>
      <c r="E106" s="88"/>
      <c r="F106" s="88"/>
      <c r="G106" s="89" t="s">
        <v>270</v>
      </c>
      <c r="H106" s="90">
        <v>83356</v>
      </c>
      <c r="I106" s="90">
        <v>139934</v>
      </c>
      <c r="J106" s="90">
        <v>139000</v>
      </c>
      <c r="K106" s="78">
        <f>J106/I106</f>
        <v>0.9933254248431403</v>
      </c>
    </row>
    <row r="107" spans="1:11" ht="27" customHeight="1">
      <c r="A107" s="35"/>
      <c r="B107" s="92">
        <v>758</v>
      </c>
      <c r="C107" s="105" t="s">
        <v>70</v>
      </c>
      <c r="D107" s="49"/>
      <c r="E107" s="50"/>
      <c r="F107" s="72"/>
      <c r="G107" s="70"/>
      <c r="H107" s="100">
        <f>SUM(H109:H114)</f>
        <v>5792902</v>
      </c>
      <c r="I107" s="100">
        <f>SUM(I109:I114)</f>
        <v>9752178</v>
      </c>
      <c r="J107" s="100">
        <f>SUM(J109:J114)</f>
        <v>8784190</v>
      </c>
      <c r="K107" s="99">
        <f>J107/I107</f>
        <v>0.9007413523420101</v>
      </c>
    </row>
    <row r="108" spans="1:11" ht="18.75">
      <c r="A108" s="35"/>
      <c r="B108" s="70"/>
      <c r="C108" s="98" t="s">
        <v>10</v>
      </c>
      <c r="D108" s="50"/>
      <c r="E108" s="50"/>
      <c r="F108" s="72"/>
      <c r="G108" s="70"/>
      <c r="H108" s="70"/>
      <c r="I108" s="70"/>
      <c r="J108" s="70"/>
      <c r="K108" s="73"/>
    </row>
    <row r="109" spans="1:11" ht="18.75">
      <c r="A109" s="35"/>
      <c r="B109" s="70"/>
      <c r="C109" s="98" t="s">
        <v>80</v>
      </c>
      <c r="D109" s="50"/>
      <c r="E109" s="50"/>
      <c r="F109" s="72"/>
      <c r="G109" s="70"/>
      <c r="H109" s="70"/>
      <c r="I109" s="70"/>
      <c r="J109" s="70"/>
      <c r="K109" s="73"/>
    </row>
    <row r="110" spans="1:11" ht="18.75">
      <c r="A110" s="35"/>
      <c r="B110" s="70"/>
      <c r="C110" s="98" t="s">
        <v>81</v>
      </c>
      <c r="D110" s="50"/>
      <c r="E110" s="50"/>
      <c r="F110" s="72"/>
      <c r="G110" s="70"/>
      <c r="H110" s="70"/>
      <c r="I110" s="70"/>
      <c r="J110" s="70"/>
      <c r="K110" s="73"/>
    </row>
    <row r="111" spans="1:11" ht="18.75">
      <c r="A111" s="35"/>
      <c r="B111" s="70"/>
      <c r="C111" s="98" t="s">
        <v>82</v>
      </c>
      <c r="D111" s="50"/>
      <c r="E111" s="50"/>
      <c r="F111" s="72"/>
      <c r="G111" s="70">
        <v>2920</v>
      </c>
      <c r="H111" s="75">
        <v>5054984</v>
      </c>
      <c r="I111" s="75">
        <v>8339144</v>
      </c>
      <c r="J111" s="75">
        <v>8165703</v>
      </c>
      <c r="K111" s="77">
        <f>J111/I111</f>
        <v>0.9792015823206794</v>
      </c>
    </row>
    <row r="112" spans="1:11" ht="18.75">
      <c r="A112" s="35"/>
      <c r="B112" s="70"/>
      <c r="C112" s="98" t="s">
        <v>83</v>
      </c>
      <c r="D112" s="50"/>
      <c r="E112" s="50"/>
      <c r="F112" s="72"/>
      <c r="G112" s="70">
        <v>2920</v>
      </c>
      <c r="H112" s="75">
        <v>8136</v>
      </c>
      <c r="I112" s="75">
        <v>16272</v>
      </c>
      <c r="J112" s="70">
        <v>0</v>
      </c>
      <c r="K112" s="77">
        <f>J112/I112</f>
        <v>0</v>
      </c>
    </row>
    <row r="113" spans="1:11" ht="18.75">
      <c r="A113" s="35"/>
      <c r="B113" s="70"/>
      <c r="C113" s="98" t="s">
        <v>289</v>
      </c>
      <c r="D113" s="50"/>
      <c r="E113" s="50"/>
      <c r="F113" s="72"/>
      <c r="G113" s="70">
        <v>2920</v>
      </c>
      <c r="H113" s="75">
        <v>729782</v>
      </c>
      <c r="I113" s="75">
        <v>1396762</v>
      </c>
      <c r="J113" s="70">
        <v>0</v>
      </c>
      <c r="K113" s="77">
        <f>J113/I113</f>
        <v>0</v>
      </c>
    </row>
    <row r="114" spans="1:11" ht="18.75">
      <c r="A114" s="35"/>
      <c r="B114" s="94"/>
      <c r="C114" s="102" t="s">
        <v>290</v>
      </c>
      <c r="D114" s="88"/>
      <c r="E114" s="88"/>
      <c r="F114" s="95"/>
      <c r="G114" s="70">
        <v>2920</v>
      </c>
      <c r="H114" s="91">
        <v>0</v>
      </c>
      <c r="I114" s="91">
        <v>0</v>
      </c>
      <c r="J114" s="91">
        <v>618487</v>
      </c>
      <c r="K114" s="78">
        <v>0</v>
      </c>
    </row>
    <row r="115" spans="1:11" ht="36" customHeight="1">
      <c r="A115" s="35"/>
      <c r="B115" s="63">
        <v>801</v>
      </c>
      <c r="C115" s="63" t="s">
        <v>84</v>
      </c>
      <c r="D115" s="80"/>
      <c r="E115" s="80"/>
      <c r="F115" s="80"/>
      <c r="G115" s="66"/>
      <c r="H115" s="100">
        <f>SUM(H116:H133)</f>
        <v>217069</v>
      </c>
      <c r="I115" s="100">
        <f>SUM(I116:I133)</f>
        <v>633982</v>
      </c>
      <c r="J115" s="100">
        <f>SUM(J116:J133)</f>
        <v>1027200</v>
      </c>
      <c r="K115" s="69">
        <f>J115/I115</f>
        <v>1.620235274818528</v>
      </c>
    </row>
    <row r="116" spans="1:11" ht="20.25" customHeight="1">
      <c r="A116" s="35"/>
      <c r="B116" s="93"/>
      <c r="C116" s="71" t="s">
        <v>10</v>
      </c>
      <c r="D116" s="50"/>
      <c r="E116" s="50"/>
      <c r="F116" s="50"/>
      <c r="G116" s="70"/>
      <c r="H116" s="49"/>
      <c r="I116" s="93"/>
      <c r="J116" s="93"/>
      <c r="K116" s="99"/>
    </row>
    <row r="117" spans="1:11" ht="18.75">
      <c r="A117" s="35"/>
      <c r="B117" s="71"/>
      <c r="C117" s="98" t="s">
        <v>279</v>
      </c>
      <c r="D117" s="50"/>
      <c r="E117" s="50"/>
      <c r="F117" s="50"/>
      <c r="G117" s="74" t="s">
        <v>250</v>
      </c>
      <c r="H117" s="103">
        <v>111620</v>
      </c>
      <c r="I117" s="76">
        <v>193305</v>
      </c>
      <c r="J117" s="76">
        <v>194000</v>
      </c>
      <c r="K117" s="77">
        <f>J117/I117</f>
        <v>1.0035953544916065</v>
      </c>
    </row>
    <row r="118" spans="1:11" ht="18.75">
      <c r="A118" s="35"/>
      <c r="B118" s="71"/>
      <c r="C118" s="98" t="s">
        <v>278</v>
      </c>
      <c r="D118" s="50"/>
      <c r="E118" s="50"/>
      <c r="F118" s="50"/>
      <c r="G118" s="74" t="s">
        <v>244</v>
      </c>
      <c r="H118" s="50">
        <v>355</v>
      </c>
      <c r="I118" s="76">
        <v>1646</v>
      </c>
      <c r="J118" s="76">
        <v>1700</v>
      </c>
      <c r="K118" s="77">
        <f>J118/I118</f>
        <v>1.0328068043742407</v>
      </c>
    </row>
    <row r="119" spans="1:11" ht="18.75">
      <c r="A119" s="35"/>
      <c r="B119" s="71"/>
      <c r="C119" s="98" t="s">
        <v>344</v>
      </c>
      <c r="D119" s="50"/>
      <c r="E119" s="50"/>
      <c r="F119" s="50"/>
      <c r="G119" s="74"/>
      <c r="H119" s="50"/>
      <c r="I119" s="76"/>
      <c r="J119" s="76"/>
      <c r="K119" s="77"/>
    </row>
    <row r="120" spans="1:11" ht="18.75">
      <c r="A120" s="35"/>
      <c r="B120" s="71"/>
      <c r="C120" s="98" t="s">
        <v>343</v>
      </c>
      <c r="D120" s="50"/>
      <c r="E120" s="50"/>
      <c r="F120" s="50"/>
      <c r="G120" s="74" t="s">
        <v>338</v>
      </c>
      <c r="H120" s="50">
        <v>0</v>
      </c>
      <c r="I120" s="76">
        <v>0</v>
      </c>
      <c r="J120" s="76">
        <v>1500</v>
      </c>
      <c r="K120" s="77"/>
    </row>
    <row r="121" spans="1:11" ht="18.75">
      <c r="A121" s="35"/>
      <c r="B121" s="71"/>
      <c r="C121" s="98" t="s">
        <v>345</v>
      </c>
      <c r="D121" s="50"/>
      <c r="E121" s="50"/>
      <c r="F121" s="50"/>
      <c r="G121" s="74" t="s">
        <v>252</v>
      </c>
      <c r="H121" s="103">
        <v>5871</v>
      </c>
      <c r="I121" s="76">
        <v>5871</v>
      </c>
      <c r="J121" s="71">
        <v>0</v>
      </c>
      <c r="K121" s="77">
        <f>J121/I121</f>
        <v>0</v>
      </c>
    </row>
    <row r="122" spans="1:11" ht="18.75">
      <c r="A122" s="35"/>
      <c r="B122" s="71"/>
      <c r="C122" s="98" t="s">
        <v>276</v>
      </c>
      <c r="D122" s="50"/>
      <c r="E122" s="50"/>
      <c r="F122" s="50"/>
      <c r="G122" s="70"/>
      <c r="H122" s="50"/>
      <c r="I122" s="71"/>
      <c r="J122" s="71"/>
      <c r="K122" s="70"/>
    </row>
    <row r="123" spans="1:11" ht="18.75">
      <c r="A123" s="35"/>
      <c r="B123" s="71"/>
      <c r="C123" s="98" t="s">
        <v>45</v>
      </c>
      <c r="D123" s="50"/>
      <c r="E123" s="50"/>
      <c r="F123" s="50"/>
      <c r="G123" s="70">
        <v>2010</v>
      </c>
      <c r="H123" s="103">
        <v>5676</v>
      </c>
      <c r="I123" s="76">
        <v>6357</v>
      </c>
      <c r="J123" s="71">
        <v>0</v>
      </c>
      <c r="K123" s="77">
        <f>J123/I123</f>
        <v>0</v>
      </c>
    </row>
    <row r="124" spans="1:11" ht="18.75">
      <c r="A124" s="35"/>
      <c r="B124" s="71"/>
      <c r="C124" s="98" t="s">
        <v>346</v>
      </c>
      <c r="D124" s="50"/>
      <c r="E124" s="50"/>
      <c r="F124" s="50"/>
      <c r="G124" s="70"/>
      <c r="H124" s="50"/>
      <c r="I124" s="71"/>
      <c r="J124" s="71"/>
      <c r="K124" s="70"/>
    </row>
    <row r="125" spans="1:11" ht="18.75" customHeight="1">
      <c r="A125" s="35"/>
      <c r="B125" s="71"/>
      <c r="C125" s="98" t="s">
        <v>86</v>
      </c>
      <c r="D125" s="50"/>
      <c r="E125" s="50"/>
      <c r="F125" s="50"/>
      <c r="G125" s="70">
        <v>2030</v>
      </c>
      <c r="H125" s="103">
        <v>48647</v>
      </c>
      <c r="I125" s="76">
        <v>82998</v>
      </c>
      <c r="J125" s="71">
        <v>0</v>
      </c>
      <c r="K125" s="77">
        <f>J125/I125</f>
        <v>0</v>
      </c>
    </row>
    <row r="126" spans="1:11" ht="18.75">
      <c r="A126" s="35"/>
      <c r="B126" s="71"/>
      <c r="C126" s="98" t="s">
        <v>347</v>
      </c>
      <c r="D126" s="50"/>
      <c r="E126" s="50"/>
      <c r="F126" s="50"/>
      <c r="G126" s="70"/>
      <c r="H126" s="103"/>
      <c r="I126" s="71"/>
      <c r="J126" s="71"/>
      <c r="K126" s="73"/>
    </row>
    <row r="127" spans="1:11" ht="16.5" customHeight="1">
      <c r="A127" s="35"/>
      <c r="B127" s="71"/>
      <c r="C127" s="98" t="s">
        <v>277</v>
      </c>
      <c r="D127" s="50"/>
      <c r="E127" s="50"/>
      <c r="F127" s="50"/>
      <c r="G127" s="70">
        <v>2460</v>
      </c>
      <c r="H127" s="103">
        <v>17500</v>
      </c>
      <c r="I127" s="76">
        <v>17500</v>
      </c>
      <c r="J127" s="76">
        <v>30000</v>
      </c>
      <c r="K127" s="77">
        <f>J127/I127</f>
        <v>1.7142857142857142</v>
      </c>
    </row>
    <row r="128" spans="1:11" ht="18.75">
      <c r="A128" s="35"/>
      <c r="B128" s="71"/>
      <c r="C128" s="98" t="s">
        <v>348</v>
      </c>
      <c r="D128" s="50"/>
      <c r="E128" s="50"/>
      <c r="F128" s="50"/>
      <c r="G128" s="70"/>
      <c r="H128" s="103"/>
      <c r="I128" s="76"/>
      <c r="J128" s="71"/>
      <c r="K128" s="73"/>
    </row>
    <row r="129" spans="1:11" ht="18.75">
      <c r="A129" s="35"/>
      <c r="B129" s="71"/>
      <c r="C129" s="98" t="s">
        <v>291</v>
      </c>
      <c r="D129" s="50"/>
      <c r="E129" s="50"/>
      <c r="F129" s="50"/>
      <c r="G129" s="70"/>
      <c r="H129" s="103"/>
      <c r="I129" s="71"/>
      <c r="J129" s="71"/>
      <c r="K129" s="73"/>
    </row>
    <row r="130" spans="1:11" ht="18.75">
      <c r="A130" s="35"/>
      <c r="B130" s="71"/>
      <c r="C130" s="98" t="s">
        <v>292</v>
      </c>
      <c r="D130" s="50"/>
      <c r="E130" s="50"/>
      <c r="F130" s="50"/>
      <c r="G130" s="70">
        <v>6090</v>
      </c>
      <c r="H130" s="103">
        <v>0</v>
      </c>
      <c r="I130" s="76">
        <v>298905</v>
      </c>
      <c r="J130" s="76">
        <v>800000</v>
      </c>
      <c r="K130" s="77">
        <f>J130/I130</f>
        <v>2.676435656814038</v>
      </c>
    </row>
    <row r="131" spans="1:11" ht="18.75">
      <c r="A131" s="35"/>
      <c r="B131" s="71"/>
      <c r="C131" s="98" t="s">
        <v>349</v>
      </c>
      <c r="D131" s="50"/>
      <c r="E131" s="50"/>
      <c r="F131" s="50"/>
      <c r="G131" s="70"/>
      <c r="H131" s="103"/>
      <c r="I131" s="76"/>
      <c r="J131" s="76"/>
      <c r="K131" s="73"/>
    </row>
    <row r="132" spans="1:11" ht="18.75">
      <c r="A132" s="35"/>
      <c r="B132" s="71"/>
      <c r="C132" s="98" t="s">
        <v>293</v>
      </c>
      <c r="D132" s="50"/>
      <c r="E132" s="50"/>
      <c r="F132" s="50"/>
      <c r="G132" s="70"/>
      <c r="H132" s="103"/>
      <c r="I132" s="76"/>
      <c r="J132" s="76"/>
      <c r="K132" s="73"/>
    </row>
    <row r="133" spans="1:11" ht="18.75">
      <c r="A133" s="35"/>
      <c r="B133" s="87"/>
      <c r="C133" s="102" t="s">
        <v>294</v>
      </c>
      <c r="D133" s="88"/>
      <c r="E133" s="88"/>
      <c r="F133" s="88"/>
      <c r="G133" s="94">
        <v>6280</v>
      </c>
      <c r="H133" s="104">
        <v>27400</v>
      </c>
      <c r="I133" s="76">
        <v>27400</v>
      </c>
      <c r="J133" s="71">
        <v>0</v>
      </c>
      <c r="K133" s="78">
        <f>J133/I133</f>
        <v>0</v>
      </c>
    </row>
    <row r="134" spans="1:11" ht="37.5" customHeight="1">
      <c r="A134" s="35"/>
      <c r="B134" s="96">
        <v>852</v>
      </c>
      <c r="C134" s="101" t="s">
        <v>273</v>
      </c>
      <c r="D134" s="64"/>
      <c r="E134" s="80"/>
      <c r="F134" s="65"/>
      <c r="G134" s="66"/>
      <c r="H134" s="82">
        <f>SUM(H135:H144)</f>
        <v>1222665</v>
      </c>
      <c r="I134" s="82">
        <f>SUM(I135:I144)</f>
        <v>2210732</v>
      </c>
      <c r="J134" s="67">
        <f>SUM(J135:J144)</f>
        <v>1200000</v>
      </c>
      <c r="K134" s="121">
        <f>J134/I134</f>
        <v>0.5428066359920606</v>
      </c>
    </row>
    <row r="135" spans="1:11" ht="18.75">
      <c r="A135" s="35"/>
      <c r="B135" s="70"/>
      <c r="C135" s="98" t="s">
        <v>10</v>
      </c>
      <c r="D135" s="50"/>
      <c r="E135" s="50"/>
      <c r="F135" s="72"/>
      <c r="G135" s="70"/>
      <c r="H135" s="71"/>
      <c r="I135" s="71"/>
      <c r="J135" s="70"/>
      <c r="K135" s="72"/>
    </row>
    <row r="136" spans="1:11" ht="18.75">
      <c r="A136" s="35"/>
      <c r="B136" s="70"/>
      <c r="C136" s="98" t="s">
        <v>11</v>
      </c>
      <c r="D136" s="50"/>
      <c r="E136" s="50"/>
      <c r="F136" s="72"/>
      <c r="G136" s="74" t="s">
        <v>244</v>
      </c>
      <c r="H136" s="76">
        <v>12894</v>
      </c>
      <c r="I136" s="76">
        <v>29875</v>
      </c>
      <c r="J136" s="75">
        <v>30000</v>
      </c>
      <c r="K136" s="86">
        <f>J136/I136</f>
        <v>1.00418410041841</v>
      </c>
    </row>
    <row r="137" spans="1:11" ht="18.75">
      <c r="A137" s="35"/>
      <c r="B137" s="70"/>
      <c r="C137" s="98" t="s">
        <v>352</v>
      </c>
      <c r="D137" s="50"/>
      <c r="E137" s="50"/>
      <c r="F137" s="72"/>
      <c r="G137" s="74"/>
      <c r="H137" s="71"/>
      <c r="I137" s="71"/>
      <c r="J137" s="70"/>
      <c r="K137" s="86"/>
    </row>
    <row r="138" spans="1:11" ht="18.75">
      <c r="A138" s="35"/>
      <c r="B138" s="70"/>
      <c r="C138" s="98" t="s">
        <v>353</v>
      </c>
      <c r="D138" s="50"/>
      <c r="E138" s="50"/>
      <c r="F138" s="72"/>
      <c r="G138" s="74" t="s">
        <v>338</v>
      </c>
      <c r="H138" s="71">
        <v>0</v>
      </c>
      <c r="I138" s="71">
        <v>430</v>
      </c>
      <c r="J138" s="70">
        <v>0</v>
      </c>
      <c r="K138" s="86">
        <f>J138/I138</f>
        <v>0</v>
      </c>
    </row>
    <row r="139" spans="1:11" ht="18.75">
      <c r="A139" s="35"/>
      <c r="B139" s="70"/>
      <c r="C139" s="98" t="s">
        <v>87</v>
      </c>
      <c r="D139" s="50"/>
      <c r="E139" s="50"/>
      <c r="F139" s="72"/>
      <c r="G139" s="70"/>
      <c r="H139" s="71"/>
      <c r="I139" s="71"/>
      <c r="J139" s="70"/>
      <c r="K139" s="72"/>
    </row>
    <row r="140" spans="1:11" ht="18.75">
      <c r="A140" s="35"/>
      <c r="B140" s="70"/>
      <c r="C140" s="98" t="s">
        <v>34</v>
      </c>
      <c r="D140" s="50"/>
      <c r="E140" s="50"/>
      <c r="F140" s="72"/>
      <c r="G140" s="70">
        <v>2010</v>
      </c>
      <c r="H140" s="76">
        <v>1044049</v>
      </c>
      <c r="I140" s="76">
        <v>1805521</v>
      </c>
      <c r="J140" s="75">
        <v>1170000</v>
      </c>
      <c r="K140" s="86">
        <f>J140/I140</f>
        <v>0.6480124019604314</v>
      </c>
    </row>
    <row r="141" spans="1:11" ht="18.75">
      <c r="A141" s="35"/>
      <c r="B141" s="70"/>
      <c r="C141" s="98" t="s">
        <v>88</v>
      </c>
      <c r="D141" s="50"/>
      <c r="E141" s="50"/>
      <c r="F141" s="72"/>
      <c r="G141" s="70"/>
      <c r="H141" s="71"/>
      <c r="I141" s="71"/>
      <c r="J141" s="70"/>
      <c r="K141" s="72"/>
    </row>
    <row r="142" spans="1:11" ht="18.75">
      <c r="A142" s="35"/>
      <c r="B142" s="70"/>
      <c r="C142" s="98" t="s">
        <v>89</v>
      </c>
      <c r="D142" s="50"/>
      <c r="E142" s="50"/>
      <c r="F142" s="72"/>
      <c r="G142" s="70">
        <v>2030</v>
      </c>
      <c r="H142" s="76">
        <v>154122</v>
      </c>
      <c r="I142" s="76">
        <v>346282</v>
      </c>
      <c r="J142" s="70">
        <v>0</v>
      </c>
      <c r="K142" s="86">
        <f>J142/I142</f>
        <v>0</v>
      </c>
    </row>
    <row r="143" spans="1:11" ht="18.75">
      <c r="A143" s="35"/>
      <c r="B143" s="70"/>
      <c r="C143" s="98" t="s">
        <v>274</v>
      </c>
      <c r="D143" s="50"/>
      <c r="E143" s="50"/>
      <c r="F143" s="72"/>
      <c r="G143" s="70"/>
      <c r="H143" s="71"/>
      <c r="I143" s="71"/>
      <c r="J143" s="70"/>
      <c r="K143" s="84"/>
    </row>
    <row r="144" spans="1:11" ht="18.75">
      <c r="A144" s="35"/>
      <c r="B144" s="94"/>
      <c r="C144" s="102" t="s">
        <v>280</v>
      </c>
      <c r="D144" s="88"/>
      <c r="E144" s="88"/>
      <c r="F144" s="95"/>
      <c r="G144" s="94">
        <v>2460</v>
      </c>
      <c r="H144" s="90">
        <v>11600</v>
      </c>
      <c r="I144" s="90">
        <v>28624</v>
      </c>
      <c r="J144" s="94">
        <v>0</v>
      </c>
      <c r="K144" s="119">
        <f>J144/I144</f>
        <v>0</v>
      </c>
    </row>
    <row r="145" spans="1:11" ht="39.75" customHeight="1">
      <c r="A145" s="35"/>
      <c r="B145" s="96">
        <v>853</v>
      </c>
      <c r="C145" s="101" t="s">
        <v>212</v>
      </c>
      <c r="D145" s="64"/>
      <c r="E145" s="64"/>
      <c r="F145" s="107"/>
      <c r="G145" s="66"/>
      <c r="H145" s="96">
        <f>SUM(H146:H149)</f>
        <v>0</v>
      </c>
      <c r="I145" s="67">
        <f>SUM(I146:I149)</f>
        <v>59834</v>
      </c>
      <c r="J145" s="67">
        <f>SUM(J146:J149)</f>
        <v>130000</v>
      </c>
      <c r="K145" s="69">
        <f>J145/I145</f>
        <v>2.172677741752181</v>
      </c>
    </row>
    <row r="146" spans="1:11" ht="18.75">
      <c r="A146" s="35"/>
      <c r="B146" s="70"/>
      <c r="C146" s="105" t="s">
        <v>295</v>
      </c>
      <c r="D146" s="50"/>
      <c r="E146" s="50"/>
      <c r="F146" s="72"/>
      <c r="G146" s="70"/>
      <c r="H146" s="70"/>
      <c r="I146" s="70"/>
      <c r="J146" s="71"/>
      <c r="K146" s="70"/>
    </row>
    <row r="147" spans="1:11" ht="18.75">
      <c r="A147" s="35"/>
      <c r="B147" s="70"/>
      <c r="C147" s="98" t="s">
        <v>10</v>
      </c>
      <c r="D147" s="50"/>
      <c r="E147" s="50"/>
      <c r="F147" s="72"/>
      <c r="G147" s="70"/>
      <c r="H147" s="70"/>
      <c r="I147" s="70"/>
      <c r="J147" s="71"/>
      <c r="K147" s="70"/>
    </row>
    <row r="148" spans="1:11" ht="18.75">
      <c r="A148" s="35"/>
      <c r="B148" s="70"/>
      <c r="C148" s="98" t="s">
        <v>296</v>
      </c>
      <c r="D148" s="50"/>
      <c r="E148" s="50"/>
      <c r="F148" s="72"/>
      <c r="G148" s="70"/>
      <c r="H148" s="70"/>
      <c r="I148" s="70"/>
      <c r="J148" s="71"/>
      <c r="K148" s="70"/>
    </row>
    <row r="149" spans="1:11" ht="18.75">
      <c r="A149" s="35"/>
      <c r="B149" s="94"/>
      <c r="C149" s="102" t="s">
        <v>297</v>
      </c>
      <c r="D149" s="88"/>
      <c r="E149" s="88"/>
      <c r="F149" s="95"/>
      <c r="G149" s="94">
        <v>2440</v>
      </c>
      <c r="H149" s="91">
        <v>0</v>
      </c>
      <c r="I149" s="91">
        <v>59834</v>
      </c>
      <c r="J149" s="90">
        <v>130000</v>
      </c>
      <c r="K149" s="78">
        <f>J149/I149</f>
        <v>2.172677741752181</v>
      </c>
    </row>
    <row r="150" spans="1:11" ht="34.5" customHeight="1">
      <c r="A150" s="35"/>
      <c r="B150" s="96">
        <v>900</v>
      </c>
      <c r="C150" s="101" t="s">
        <v>90</v>
      </c>
      <c r="D150" s="64"/>
      <c r="E150" s="64"/>
      <c r="F150" s="107"/>
      <c r="G150" s="66"/>
      <c r="H150" s="106">
        <f>SUM(H151:H154)</f>
        <v>110320</v>
      </c>
      <c r="I150" s="106">
        <f>SUM(I151:I154)</f>
        <v>129991</v>
      </c>
      <c r="J150" s="63">
        <f>SUM(J152:J154)</f>
        <v>0</v>
      </c>
      <c r="K150" s="69">
        <f>J150/I150</f>
        <v>0</v>
      </c>
    </row>
    <row r="151" spans="1:11" ht="18.75">
      <c r="A151" s="35"/>
      <c r="B151" s="70"/>
      <c r="C151" s="105" t="s">
        <v>91</v>
      </c>
      <c r="D151" s="49"/>
      <c r="E151" s="49"/>
      <c r="F151" s="108"/>
      <c r="G151" s="70"/>
      <c r="H151" s="70"/>
      <c r="I151" s="70"/>
      <c r="J151" s="71"/>
      <c r="K151" s="70"/>
    </row>
    <row r="152" spans="1:11" ht="18.75">
      <c r="A152" s="35"/>
      <c r="B152" s="70"/>
      <c r="C152" s="98" t="s">
        <v>10</v>
      </c>
      <c r="D152" s="50"/>
      <c r="E152" s="50"/>
      <c r="F152" s="72"/>
      <c r="G152" s="70"/>
      <c r="H152" s="70"/>
      <c r="I152" s="70"/>
      <c r="J152" s="71"/>
      <c r="K152" s="70"/>
    </row>
    <row r="153" spans="1:11" ht="18.75">
      <c r="A153" s="35"/>
      <c r="B153" s="70"/>
      <c r="C153" s="98" t="s">
        <v>37</v>
      </c>
      <c r="D153" s="50"/>
      <c r="E153" s="50"/>
      <c r="F153" s="72"/>
      <c r="G153" s="70"/>
      <c r="H153" s="70"/>
      <c r="I153" s="70"/>
      <c r="J153" s="71"/>
      <c r="K153" s="70"/>
    </row>
    <row r="154" spans="1:11" ht="18.75">
      <c r="A154" s="35"/>
      <c r="B154" s="94"/>
      <c r="C154" s="102" t="s">
        <v>39</v>
      </c>
      <c r="D154" s="88"/>
      <c r="E154" s="88"/>
      <c r="F154" s="95"/>
      <c r="G154" s="94">
        <v>2010</v>
      </c>
      <c r="H154" s="91">
        <v>110320</v>
      </c>
      <c r="I154" s="91">
        <v>129991</v>
      </c>
      <c r="J154" s="71">
        <v>0</v>
      </c>
      <c r="K154" s="77">
        <f>J154/I154</f>
        <v>0</v>
      </c>
    </row>
    <row r="155" spans="1:11" ht="33" customHeight="1">
      <c r="A155" s="35"/>
      <c r="B155" s="96">
        <v>921</v>
      </c>
      <c r="C155" s="101" t="s">
        <v>92</v>
      </c>
      <c r="D155" s="64"/>
      <c r="E155" s="64"/>
      <c r="F155" s="107"/>
      <c r="G155" s="66"/>
      <c r="H155" s="67">
        <f>SUM(H156:H158)</f>
        <v>4243</v>
      </c>
      <c r="I155" s="67">
        <f>SUM(I156:I158)</f>
        <v>14905</v>
      </c>
      <c r="J155" s="67">
        <f>SUM(J156:J158)</f>
        <v>15000</v>
      </c>
      <c r="K155" s="69">
        <f>J155/I155</f>
        <v>1.0063737001006374</v>
      </c>
    </row>
    <row r="156" spans="1:11" ht="18.75">
      <c r="A156" s="35"/>
      <c r="B156" s="70"/>
      <c r="C156" s="105" t="s">
        <v>93</v>
      </c>
      <c r="D156" s="49"/>
      <c r="E156" s="49"/>
      <c r="F156" s="108"/>
      <c r="G156" s="70"/>
      <c r="H156" s="70"/>
      <c r="I156" s="70"/>
      <c r="J156" s="70"/>
      <c r="K156" s="70"/>
    </row>
    <row r="157" spans="1:11" ht="18.75">
      <c r="A157" s="35"/>
      <c r="B157" s="70"/>
      <c r="C157" s="98" t="s">
        <v>10</v>
      </c>
      <c r="D157" s="50"/>
      <c r="E157" s="50"/>
      <c r="F157" s="72"/>
      <c r="G157" s="70"/>
      <c r="H157" s="70"/>
      <c r="I157" s="70"/>
      <c r="J157" s="70"/>
      <c r="K157" s="70"/>
    </row>
    <row r="158" spans="1:11" ht="18.75">
      <c r="A158" s="35"/>
      <c r="B158" s="70"/>
      <c r="C158" s="98" t="s">
        <v>11</v>
      </c>
      <c r="D158" s="50"/>
      <c r="E158" s="50"/>
      <c r="F158" s="72"/>
      <c r="G158" s="74" t="s">
        <v>244</v>
      </c>
      <c r="H158" s="91">
        <v>4243</v>
      </c>
      <c r="I158" s="91">
        <v>14905</v>
      </c>
      <c r="J158" s="91">
        <v>15000</v>
      </c>
      <c r="K158" s="77">
        <f>J158/I158</f>
        <v>1.0063737001006374</v>
      </c>
    </row>
    <row r="159" spans="1:11" ht="35.25" customHeight="1">
      <c r="A159" s="35"/>
      <c r="B159" s="96">
        <v>926</v>
      </c>
      <c r="C159" s="101" t="s">
        <v>94</v>
      </c>
      <c r="D159" s="64"/>
      <c r="E159" s="64"/>
      <c r="F159" s="65"/>
      <c r="G159" s="66"/>
      <c r="H159" s="106">
        <f>SUM(H160:H163)</f>
        <v>5719</v>
      </c>
      <c r="I159" s="106">
        <f>SUM(I160:I163)</f>
        <v>27516</v>
      </c>
      <c r="J159" s="106">
        <f>SUM(J160:J163)</f>
        <v>22000</v>
      </c>
      <c r="K159" s="69">
        <f>J159/I159</f>
        <v>0.7995348161069923</v>
      </c>
    </row>
    <row r="160" spans="1:11" ht="18.75">
      <c r="A160" s="35"/>
      <c r="B160" s="70"/>
      <c r="C160" s="98" t="s">
        <v>10</v>
      </c>
      <c r="D160" s="50"/>
      <c r="E160" s="50"/>
      <c r="F160" s="72"/>
      <c r="G160" s="70"/>
      <c r="H160" s="70"/>
      <c r="I160" s="70"/>
      <c r="J160" s="71"/>
      <c r="K160" s="70"/>
    </row>
    <row r="161" spans="1:11" ht="18.75">
      <c r="A161" s="35"/>
      <c r="B161" s="70"/>
      <c r="C161" s="98" t="s">
        <v>11</v>
      </c>
      <c r="D161" s="50"/>
      <c r="E161" s="50"/>
      <c r="F161" s="72"/>
      <c r="G161" s="74" t="s">
        <v>244</v>
      </c>
      <c r="H161" s="75">
        <v>2769</v>
      </c>
      <c r="I161" s="75">
        <v>21735</v>
      </c>
      <c r="J161" s="76">
        <v>22000</v>
      </c>
      <c r="K161" s="77">
        <f>J161/I161</f>
        <v>1.0121923165401425</v>
      </c>
    </row>
    <row r="162" spans="1:11" ht="18.75">
      <c r="A162" s="35"/>
      <c r="B162" s="70"/>
      <c r="C162" s="98" t="s">
        <v>354</v>
      </c>
      <c r="D162" s="50"/>
      <c r="E162" s="50"/>
      <c r="F162" s="72"/>
      <c r="G162" s="74"/>
      <c r="H162" s="75"/>
      <c r="I162" s="70"/>
      <c r="J162" s="71"/>
      <c r="K162" s="73"/>
    </row>
    <row r="163" spans="1:11" ht="19.5" thickBot="1">
      <c r="A163" s="35"/>
      <c r="B163" s="70"/>
      <c r="C163" s="98" t="s">
        <v>355</v>
      </c>
      <c r="D163" s="50"/>
      <c r="E163" s="50"/>
      <c r="F163" s="72"/>
      <c r="G163" s="74">
        <v>2440</v>
      </c>
      <c r="H163" s="75">
        <v>2950</v>
      </c>
      <c r="I163" s="75">
        <v>5781</v>
      </c>
      <c r="J163" s="71">
        <v>0</v>
      </c>
      <c r="K163" s="77">
        <f>J163/I163</f>
        <v>0</v>
      </c>
    </row>
    <row r="164" spans="1:11" ht="18.75">
      <c r="A164" s="35"/>
      <c r="B164" s="43"/>
      <c r="C164" s="109"/>
      <c r="D164" s="109"/>
      <c r="E164" s="109"/>
      <c r="F164" s="109"/>
      <c r="G164" s="45"/>
      <c r="H164" s="45"/>
      <c r="I164" s="110"/>
      <c r="J164" s="43"/>
      <c r="K164" s="110"/>
    </row>
    <row r="165" spans="1:11" ht="18.75">
      <c r="A165" s="35"/>
      <c r="B165" s="48"/>
      <c r="C165" s="49"/>
      <c r="D165" s="49" t="s">
        <v>96</v>
      </c>
      <c r="E165" s="49"/>
      <c r="F165" s="49"/>
      <c r="G165" s="51"/>
      <c r="H165" s="111">
        <f>SUM(H16+H21+H26+H30+H43+H50+H61+H66+H70+H77+H107+H115+H134+H145+H150+H155+H159)</f>
        <v>14360100</v>
      </c>
      <c r="I165" s="112">
        <f>SUM(I16+I21+I26+I30+I43+I50+I61+I66+I70+I77+I107+I115+I134+I145+I150+I155+I159)</f>
        <v>28288440</v>
      </c>
      <c r="J165" s="113">
        <f>SUM(J16+J21+J26+J30+J43+J50+J61+J66+J70+J77+J107+J115+J134+J145+J150+J155+J159)</f>
        <v>28196068</v>
      </c>
      <c r="K165" s="114">
        <f>J165/I165</f>
        <v>0.9967346378944898</v>
      </c>
    </row>
    <row r="166" spans="1:11" ht="19.5" thickBot="1">
      <c r="A166" s="35"/>
      <c r="B166" s="56"/>
      <c r="C166" s="57"/>
      <c r="D166" s="57"/>
      <c r="E166" s="57"/>
      <c r="F166" s="57"/>
      <c r="G166" s="59"/>
      <c r="H166" s="59"/>
      <c r="I166" s="115"/>
      <c r="J166" s="56"/>
      <c r="K166" s="115"/>
    </row>
    <row r="167" spans="1:11" ht="18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ht="18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ht="18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</row>
  </sheetData>
  <mergeCells count="5">
    <mergeCell ref="B7:K7"/>
    <mergeCell ref="C15:F15"/>
    <mergeCell ref="A8:K8"/>
    <mergeCell ref="B10:K10"/>
    <mergeCell ref="B9:K9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3">
      <selection activeCell="H26" sqref="H26"/>
    </sheetView>
  </sheetViews>
  <sheetFormatPr defaultColWidth="9.00390625" defaultRowHeight="12.75"/>
  <cols>
    <col min="1" max="1" width="9.625" style="128" customWidth="1"/>
    <col min="2" max="2" width="4.625" style="128" customWidth="1"/>
    <col min="3" max="3" width="5.00390625" style="128" customWidth="1"/>
    <col min="4" max="4" width="7.375" style="128" customWidth="1"/>
    <col min="5" max="5" width="10.125" style="128" customWidth="1"/>
    <col min="6" max="6" width="7.625" style="128" customWidth="1"/>
    <col min="7" max="8" width="7.375" style="128" customWidth="1"/>
    <col min="9" max="9" width="7.375" style="176" customWidth="1"/>
    <col min="10" max="16384" width="7.375" style="128" customWidth="1"/>
  </cols>
  <sheetData>
    <row r="1" spans="1:10" ht="9.75">
      <c r="A1" s="126"/>
      <c r="B1" s="126"/>
      <c r="C1" s="126"/>
      <c r="D1" s="126"/>
      <c r="E1" s="126"/>
      <c r="F1" s="126"/>
      <c r="G1" s="126"/>
      <c r="H1" s="126"/>
      <c r="I1" s="127"/>
      <c r="J1" s="126"/>
    </row>
    <row r="2" spans="1:10" ht="10.5">
      <c r="A2" s="129"/>
      <c r="B2" s="129"/>
      <c r="C2" s="129"/>
      <c r="D2" s="129"/>
      <c r="E2" s="129"/>
      <c r="F2" s="129"/>
      <c r="G2" s="129"/>
      <c r="H2" s="129"/>
      <c r="I2" s="130"/>
      <c r="J2" s="129"/>
    </row>
    <row r="3" spans="1:10" ht="10.5">
      <c r="A3" s="129"/>
      <c r="B3" s="129"/>
      <c r="C3" s="129"/>
      <c r="D3" s="129"/>
      <c r="E3" s="129"/>
      <c r="F3" s="129"/>
      <c r="G3" s="129"/>
      <c r="H3" s="129"/>
      <c r="I3" s="130"/>
      <c r="J3" s="129"/>
    </row>
    <row r="4" spans="1:10" ht="10.5">
      <c r="A4" s="129"/>
      <c r="B4" s="129"/>
      <c r="C4" s="129"/>
      <c r="D4" s="129"/>
      <c r="E4" s="129"/>
      <c r="F4" s="129"/>
      <c r="G4" s="129" t="s">
        <v>339</v>
      </c>
      <c r="H4" s="129"/>
      <c r="I4" s="130"/>
      <c r="J4" s="129"/>
    </row>
    <row r="5" spans="1:10" ht="10.5">
      <c r="A5" s="129"/>
      <c r="B5" s="129"/>
      <c r="C5" s="129"/>
      <c r="D5" s="129"/>
      <c r="E5" s="129"/>
      <c r="F5" s="129"/>
      <c r="G5" s="129" t="s">
        <v>340</v>
      </c>
      <c r="H5" s="129"/>
      <c r="I5" s="130"/>
      <c r="J5" s="129"/>
    </row>
    <row r="6" spans="1:10" ht="10.5">
      <c r="A6" s="129"/>
      <c r="B6" s="129"/>
      <c r="C6" s="129"/>
      <c r="D6" s="129"/>
      <c r="E6" s="129"/>
      <c r="F6" s="129"/>
      <c r="G6" s="129" t="s">
        <v>341</v>
      </c>
      <c r="H6" s="129" t="s">
        <v>342</v>
      </c>
      <c r="I6" s="130"/>
      <c r="J6" s="129"/>
    </row>
    <row r="7" spans="1:10" ht="10.5">
      <c r="A7" s="129"/>
      <c r="B7" s="129"/>
      <c r="C7" s="129"/>
      <c r="D7" s="129"/>
      <c r="E7" s="129"/>
      <c r="F7" s="129"/>
      <c r="G7" s="129"/>
      <c r="H7" s="129"/>
      <c r="I7" s="130"/>
      <c r="J7" s="129"/>
    </row>
    <row r="8" spans="1:10" ht="10.5">
      <c r="A8" s="129"/>
      <c r="B8" s="389" t="s">
        <v>97</v>
      </c>
      <c r="C8" s="389"/>
      <c r="D8" s="389"/>
      <c r="E8" s="389"/>
      <c r="F8" s="389"/>
      <c r="G8" s="389"/>
      <c r="H8" s="389"/>
      <c r="I8" s="389"/>
      <c r="J8" s="389"/>
    </row>
    <row r="9" spans="1:10" ht="10.5">
      <c r="A9" s="129"/>
      <c r="B9" s="389" t="s">
        <v>98</v>
      </c>
      <c r="C9" s="389"/>
      <c r="D9" s="389"/>
      <c r="E9" s="389"/>
      <c r="F9" s="389"/>
      <c r="G9" s="389"/>
      <c r="H9" s="389"/>
      <c r="I9" s="389"/>
      <c r="J9" s="389"/>
    </row>
    <row r="10" spans="1:10" ht="10.5">
      <c r="A10" s="129"/>
      <c r="B10" s="389" t="s">
        <v>241</v>
      </c>
      <c r="C10" s="389"/>
      <c r="D10" s="389"/>
      <c r="E10" s="389"/>
      <c r="F10" s="389"/>
      <c r="G10" s="389"/>
      <c r="H10" s="389"/>
      <c r="I10" s="389"/>
      <c r="J10" s="389"/>
    </row>
    <row r="11" spans="1:10" ht="10.5">
      <c r="A11" s="129"/>
      <c r="B11" s="389" t="s">
        <v>99</v>
      </c>
      <c r="C11" s="389"/>
      <c r="D11" s="389"/>
      <c r="E11" s="389"/>
      <c r="F11" s="389"/>
      <c r="G11" s="389"/>
      <c r="H11" s="389"/>
      <c r="I11" s="389"/>
      <c r="J11" s="389"/>
    </row>
    <row r="12" spans="1:10" ht="33.75" customHeight="1" thickBot="1">
      <c r="A12" s="129"/>
      <c r="B12" s="129"/>
      <c r="C12" s="129"/>
      <c r="D12" s="129"/>
      <c r="E12" s="129"/>
      <c r="F12" s="129"/>
      <c r="G12" s="129"/>
      <c r="H12" s="129"/>
      <c r="I12" s="130"/>
      <c r="J12" s="129"/>
    </row>
    <row r="13" spans="1:10" ht="11.25" thickBot="1">
      <c r="A13" s="129"/>
      <c r="B13" s="125"/>
      <c r="C13" s="131"/>
      <c r="D13" s="132"/>
      <c r="E13" s="131"/>
      <c r="F13" s="133" t="s">
        <v>6</v>
      </c>
      <c r="G13" s="134" t="s">
        <v>7</v>
      </c>
      <c r="H13" s="135" t="s">
        <v>304</v>
      </c>
      <c r="I13" s="135"/>
      <c r="J13" s="125" t="s">
        <v>101</v>
      </c>
    </row>
    <row r="14" spans="1:10" ht="10.5">
      <c r="A14" s="129"/>
      <c r="B14" s="136"/>
      <c r="C14" s="137"/>
      <c r="D14" s="138"/>
      <c r="E14" s="137"/>
      <c r="F14" s="139" t="s">
        <v>100</v>
      </c>
      <c r="G14" s="140" t="s">
        <v>299</v>
      </c>
      <c r="H14" s="141"/>
      <c r="I14" s="138" t="s">
        <v>300</v>
      </c>
      <c r="J14" s="136"/>
    </row>
    <row r="15" spans="1:10" ht="10.5">
      <c r="A15" s="129"/>
      <c r="B15" s="140" t="s">
        <v>306</v>
      </c>
      <c r="C15" s="137" t="s">
        <v>102</v>
      </c>
      <c r="D15" s="138" t="s">
        <v>298</v>
      </c>
      <c r="E15" s="137"/>
      <c r="F15" s="139" t="s">
        <v>243</v>
      </c>
      <c r="G15" s="140"/>
      <c r="H15" s="141"/>
      <c r="I15" s="138" t="s">
        <v>301</v>
      </c>
      <c r="J15" s="142">
        <v>0.2111111111111111</v>
      </c>
    </row>
    <row r="16" spans="1:10" ht="10.5">
      <c r="A16" s="129"/>
      <c r="B16" s="136"/>
      <c r="C16" s="137"/>
      <c r="D16" s="138"/>
      <c r="E16" s="137"/>
      <c r="F16" s="139"/>
      <c r="G16" s="140"/>
      <c r="H16" s="141" t="s">
        <v>305</v>
      </c>
      <c r="I16" s="138" t="s">
        <v>302</v>
      </c>
      <c r="J16" s="136"/>
    </row>
    <row r="17" spans="1:10" ht="11.25" thickBot="1">
      <c r="A17" s="129"/>
      <c r="B17" s="143"/>
      <c r="C17" s="144"/>
      <c r="D17" s="145"/>
      <c r="E17" s="144"/>
      <c r="F17" s="146"/>
      <c r="G17" s="147"/>
      <c r="H17" s="148"/>
      <c r="I17" s="145" t="s">
        <v>303</v>
      </c>
      <c r="J17" s="143"/>
    </row>
    <row r="18" spans="1:10" ht="10.5">
      <c r="A18" s="129"/>
      <c r="B18" s="149" t="s">
        <v>73</v>
      </c>
      <c r="C18" s="149" t="s">
        <v>74</v>
      </c>
      <c r="D18" s="150" t="s">
        <v>75</v>
      </c>
      <c r="E18" s="151"/>
      <c r="F18" s="149" t="s">
        <v>76</v>
      </c>
      <c r="G18" s="149" t="s">
        <v>77</v>
      </c>
      <c r="H18" s="150" t="s">
        <v>78</v>
      </c>
      <c r="I18" s="149" t="s">
        <v>79</v>
      </c>
      <c r="J18" s="151" t="s">
        <v>350</v>
      </c>
    </row>
    <row r="19" spans="1:10" ht="10.5">
      <c r="A19" s="129"/>
      <c r="B19" s="149">
        <v>1</v>
      </c>
      <c r="C19" s="149" t="s">
        <v>71</v>
      </c>
      <c r="D19" s="152" t="s">
        <v>9</v>
      </c>
      <c r="E19" s="153"/>
      <c r="F19" s="154">
        <v>190323</v>
      </c>
      <c r="G19" s="154">
        <v>172000</v>
      </c>
      <c r="H19" s="155">
        <v>172000</v>
      </c>
      <c r="I19" s="156">
        <v>0</v>
      </c>
      <c r="J19" s="157">
        <f aca="true" t="shared" si="0" ref="J19:J24">G19/F19</f>
        <v>0.9037268222968322</v>
      </c>
    </row>
    <row r="20" spans="1:10" ht="10.5">
      <c r="A20" s="129"/>
      <c r="B20" s="158">
        <v>2</v>
      </c>
      <c r="C20" s="158">
        <v>600</v>
      </c>
      <c r="D20" s="159" t="s">
        <v>103</v>
      </c>
      <c r="E20" s="160"/>
      <c r="F20" s="161">
        <v>1089798</v>
      </c>
      <c r="G20" s="161">
        <v>1215500</v>
      </c>
      <c r="H20" s="162">
        <v>1215500</v>
      </c>
      <c r="I20" s="163">
        <v>0</v>
      </c>
      <c r="J20" s="164">
        <f t="shared" si="0"/>
        <v>1.1153443115146109</v>
      </c>
    </row>
    <row r="21" spans="1:10" ht="10.5">
      <c r="A21" s="129"/>
      <c r="B21" s="165">
        <v>3</v>
      </c>
      <c r="C21" s="166">
        <v>630</v>
      </c>
      <c r="D21" s="167" t="s">
        <v>104</v>
      </c>
      <c r="E21" s="168"/>
      <c r="F21" s="161">
        <v>34699</v>
      </c>
      <c r="G21" s="161">
        <v>35000</v>
      </c>
      <c r="H21" s="161">
        <v>35000</v>
      </c>
      <c r="I21" s="163">
        <v>0</v>
      </c>
      <c r="J21" s="157">
        <f t="shared" si="0"/>
        <v>1.0086746015735324</v>
      </c>
    </row>
    <row r="22" spans="1:10" ht="10.5">
      <c r="A22" s="129"/>
      <c r="B22" s="165">
        <v>4</v>
      </c>
      <c r="C22" s="166">
        <v>700</v>
      </c>
      <c r="D22" s="167" t="s">
        <v>16</v>
      </c>
      <c r="E22" s="168"/>
      <c r="F22" s="161">
        <v>1390508</v>
      </c>
      <c r="G22" s="161">
        <v>1399700</v>
      </c>
      <c r="H22" s="161">
        <v>1399700</v>
      </c>
      <c r="I22" s="163">
        <v>0</v>
      </c>
      <c r="J22" s="164">
        <f t="shared" si="0"/>
        <v>1.006610533704229</v>
      </c>
    </row>
    <row r="23" spans="1:10" ht="10.5">
      <c r="A23" s="129"/>
      <c r="B23" s="165">
        <v>5</v>
      </c>
      <c r="C23" s="166">
        <v>710</v>
      </c>
      <c r="D23" s="167" t="s">
        <v>26</v>
      </c>
      <c r="E23" s="168"/>
      <c r="F23" s="161">
        <v>71689</v>
      </c>
      <c r="G23" s="161">
        <v>304800</v>
      </c>
      <c r="H23" s="161">
        <v>303100</v>
      </c>
      <c r="I23" s="161">
        <v>1700</v>
      </c>
      <c r="J23" s="157">
        <f t="shared" si="0"/>
        <v>4.251698307969145</v>
      </c>
    </row>
    <row r="24" spans="1:10" ht="10.5">
      <c r="A24" s="129"/>
      <c r="B24" s="169">
        <v>6</v>
      </c>
      <c r="C24" s="170">
        <v>750</v>
      </c>
      <c r="D24" s="159" t="s">
        <v>31</v>
      </c>
      <c r="E24" s="160"/>
      <c r="F24" s="171">
        <v>2985858</v>
      </c>
      <c r="G24" s="171">
        <v>3208850</v>
      </c>
      <c r="H24" s="171">
        <v>3054414</v>
      </c>
      <c r="I24" s="171">
        <v>154436</v>
      </c>
      <c r="J24" s="172">
        <f t="shared" si="0"/>
        <v>1.0746827210135244</v>
      </c>
    </row>
    <row r="25" spans="1:11" ht="10.5">
      <c r="A25" s="129"/>
      <c r="B25" s="173">
        <v>7</v>
      </c>
      <c r="C25" s="170">
        <v>751</v>
      </c>
      <c r="D25" s="159" t="s">
        <v>105</v>
      </c>
      <c r="E25" s="174"/>
      <c r="F25" s="159"/>
      <c r="G25" s="159"/>
      <c r="H25" s="159"/>
      <c r="I25" s="159"/>
      <c r="J25" s="175"/>
      <c r="K25" s="176"/>
    </row>
    <row r="26" spans="1:11" ht="10.5">
      <c r="A26" s="129"/>
      <c r="B26" s="177"/>
      <c r="C26" s="150"/>
      <c r="D26" s="152" t="s">
        <v>106</v>
      </c>
      <c r="E26" s="178"/>
      <c r="F26" s="155">
        <v>92011</v>
      </c>
      <c r="G26" s="155">
        <v>3896</v>
      </c>
      <c r="H26" s="152">
        <v>0</v>
      </c>
      <c r="I26" s="155">
        <v>3896</v>
      </c>
      <c r="J26" s="179">
        <f>G26/F26</f>
        <v>0.04234276336524981</v>
      </c>
      <c r="K26" s="176"/>
    </row>
    <row r="27" spans="1:10" ht="10.5">
      <c r="A27" s="129"/>
      <c r="B27" s="180">
        <v>8</v>
      </c>
      <c r="C27" s="181">
        <v>752</v>
      </c>
      <c r="D27" s="182" t="s">
        <v>38</v>
      </c>
      <c r="E27" s="183"/>
      <c r="F27" s="184">
        <v>500</v>
      </c>
      <c r="G27" s="184">
        <v>500</v>
      </c>
      <c r="H27" s="184">
        <v>0</v>
      </c>
      <c r="I27" s="184">
        <v>500</v>
      </c>
      <c r="J27" s="185">
        <f>G27/F27</f>
        <v>1</v>
      </c>
    </row>
    <row r="28" spans="1:10" ht="10.5">
      <c r="A28" s="129"/>
      <c r="B28" s="173">
        <v>9</v>
      </c>
      <c r="C28" s="170">
        <v>754</v>
      </c>
      <c r="D28" s="159" t="s">
        <v>40</v>
      </c>
      <c r="E28" s="174"/>
      <c r="F28" s="159"/>
      <c r="G28" s="159"/>
      <c r="H28" s="159"/>
      <c r="I28" s="159"/>
      <c r="J28" s="186"/>
    </row>
    <row r="29" spans="1:10" ht="10.5">
      <c r="A29" s="129"/>
      <c r="B29" s="187"/>
      <c r="C29" s="181"/>
      <c r="D29" s="182" t="s">
        <v>107</v>
      </c>
      <c r="E29" s="130"/>
      <c r="F29" s="188">
        <v>266785</v>
      </c>
      <c r="G29" s="188">
        <v>280850</v>
      </c>
      <c r="H29" s="188">
        <v>280150</v>
      </c>
      <c r="I29" s="182">
        <v>700</v>
      </c>
      <c r="J29" s="189">
        <f aca="true" t="shared" si="1" ref="J29:J39">G29/F29</f>
        <v>1.0527203553423168</v>
      </c>
    </row>
    <row r="30" spans="1:10" ht="10.5">
      <c r="A30" s="129"/>
      <c r="B30" s="173">
        <v>10</v>
      </c>
      <c r="C30" s="170">
        <v>756</v>
      </c>
      <c r="D30" s="159" t="s">
        <v>307</v>
      </c>
      <c r="E30" s="174"/>
      <c r="F30" s="190"/>
      <c r="G30" s="159"/>
      <c r="H30" s="159"/>
      <c r="I30" s="159"/>
      <c r="J30" s="175"/>
    </row>
    <row r="31" spans="1:10" ht="10.5">
      <c r="A31" s="129"/>
      <c r="B31" s="187"/>
      <c r="C31" s="181"/>
      <c r="D31" s="182" t="s">
        <v>164</v>
      </c>
      <c r="E31" s="130"/>
      <c r="F31" s="188"/>
      <c r="G31" s="182"/>
      <c r="H31" s="182"/>
      <c r="I31" s="182"/>
      <c r="J31" s="191"/>
    </row>
    <row r="32" spans="1:10" ht="10.5">
      <c r="A32" s="129"/>
      <c r="B32" s="187"/>
      <c r="C32" s="181"/>
      <c r="D32" s="182" t="s">
        <v>308</v>
      </c>
      <c r="E32" s="130"/>
      <c r="F32" s="188"/>
      <c r="G32" s="182"/>
      <c r="H32" s="182"/>
      <c r="I32" s="182"/>
      <c r="J32" s="191"/>
    </row>
    <row r="33" spans="1:10" ht="10.5">
      <c r="A33" s="129"/>
      <c r="B33" s="187"/>
      <c r="C33" s="181"/>
      <c r="D33" s="182" t="s">
        <v>309</v>
      </c>
      <c r="E33" s="130"/>
      <c r="F33" s="188"/>
      <c r="G33" s="182"/>
      <c r="H33" s="182"/>
      <c r="I33" s="182"/>
      <c r="J33" s="191"/>
    </row>
    <row r="34" spans="1:10" ht="10.5">
      <c r="A34" s="129"/>
      <c r="B34" s="177"/>
      <c r="C34" s="150"/>
      <c r="D34" s="152" t="s">
        <v>310</v>
      </c>
      <c r="E34" s="178"/>
      <c r="F34" s="155">
        <v>271948</v>
      </c>
      <c r="G34" s="155">
        <v>300900</v>
      </c>
      <c r="H34" s="155">
        <v>300900</v>
      </c>
      <c r="I34" s="152"/>
      <c r="J34" s="189">
        <f t="shared" si="1"/>
        <v>1.1064615294100342</v>
      </c>
    </row>
    <row r="35" spans="1:10" ht="10.5">
      <c r="A35" s="129"/>
      <c r="B35" s="192">
        <v>11</v>
      </c>
      <c r="C35" s="150">
        <v>757</v>
      </c>
      <c r="D35" s="152" t="s">
        <v>108</v>
      </c>
      <c r="E35" s="153"/>
      <c r="F35" s="154">
        <v>37891</v>
      </c>
      <c r="G35" s="154">
        <v>142000</v>
      </c>
      <c r="H35" s="154">
        <v>142000</v>
      </c>
      <c r="I35" s="152"/>
      <c r="J35" s="193">
        <f t="shared" si="1"/>
        <v>3.747591776411285</v>
      </c>
    </row>
    <row r="36" spans="1:10" ht="10.5">
      <c r="A36" s="129"/>
      <c r="B36" s="165">
        <v>12</v>
      </c>
      <c r="C36" s="166">
        <v>758</v>
      </c>
      <c r="D36" s="167" t="s">
        <v>70</v>
      </c>
      <c r="E36" s="168"/>
      <c r="F36" s="161">
        <v>0</v>
      </c>
      <c r="G36" s="161">
        <v>400000</v>
      </c>
      <c r="H36" s="161">
        <v>400000</v>
      </c>
      <c r="I36" s="163"/>
      <c r="J36" s="157"/>
    </row>
    <row r="37" spans="1:10" ht="10.5">
      <c r="A37" s="129"/>
      <c r="B37" s="165">
        <v>13</v>
      </c>
      <c r="C37" s="166">
        <v>801</v>
      </c>
      <c r="D37" s="167" t="s">
        <v>84</v>
      </c>
      <c r="E37" s="168"/>
      <c r="F37" s="161">
        <v>15155743</v>
      </c>
      <c r="G37" s="161">
        <v>16580960</v>
      </c>
      <c r="H37" s="161">
        <v>16580960</v>
      </c>
      <c r="I37" s="163"/>
      <c r="J37" s="164">
        <f t="shared" si="1"/>
        <v>1.0940380818017301</v>
      </c>
    </row>
    <row r="38" spans="1:10" ht="10.5">
      <c r="A38" s="129"/>
      <c r="B38" s="165">
        <v>14</v>
      </c>
      <c r="C38" s="166">
        <v>851</v>
      </c>
      <c r="D38" s="167" t="s">
        <v>109</v>
      </c>
      <c r="E38" s="168"/>
      <c r="F38" s="161">
        <v>312787</v>
      </c>
      <c r="G38" s="161">
        <v>258000</v>
      </c>
      <c r="H38" s="161">
        <v>258000</v>
      </c>
      <c r="I38" s="163"/>
      <c r="J38" s="164">
        <f t="shared" si="1"/>
        <v>0.8248424646804375</v>
      </c>
    </row>
    <row r="39" spans="1:10" ht="10.5">
      <c r="A39" s="129"/>
      <c r="B39" s="169">
        <v>15</v>
      </c>
      <c r="C39" s="170">
        <v>852</v>
      </c>
      <c r="D39" s="159" t="s">
        <v>273</v>
      </c>
      <c r="E39" s="160"/>
      <c r="F39" s="171">
        <v>3864755</v>
      </c>
      <c r="G39" s="171">
        <v>3282000</v>
      </c>
      <c r="H39" s="171">
        <v>2112000</v>
      </c>
      <c r="I39" s="171">
        <v>1170000</v>
      </c>
      <c r="J39" s="172">
        <f t="shared" si="1"/>
        <v>0.849212951403129</v>
      </c>
    </row>
    <row r="40" spans="1:10" ht="10.5">
      <c r="A40" s="129"/>
      <c r="B40" s="173">
        <v>16</v>
      </c>
      <c r="C40" s="170">
        <v>854</v>
      </c>
      <c r="D40" s="159" t="s">
        <v>110</v>
      </c>
      <c r="E40" s="174"/>
      <c r="F40" s="159"/>
      <c r="G40" s="159"/>
      <c r="H40" s="159"/>
      <c r="I40" s="159"/>
      <c r="J40" s="186"/>
    </row>
    <row r="41" spans="1:10" ht="10.5">
      <c r="A41" s="129"/>
      <c r="B41" s="187"/>
      <c r="C41" s="181"/>
      <c r="D41" s="182" t="s">
        <v>111</v>
      </c>
      <c r="E41" s="130"/>
      <c r="F41" s="188">
        <v>862155</v>
      </c>
      <c r="G41" s="188">
        <v>916830</v>
      </c>
      <c r="H41" s="188">
        <v>916830</v>
      </c>
      <c r="I41" s="182"/>
      <c r="J41" s="189">
        <f>G41/F41</f>
        <v>1.0634166710162325</v>
      </c>
    </row>
    <row r="42" spans="1:10" ht="10.5">
      <c r="A42" s="129"/>
      <c r="B42" s="173">
        <v>17</v>
      </c>
      <c r="C42" s="170">
        <v>900</v>
      </c>
      <c r="D42" s="159" t="s">
        <v>112</v>
      </c>
      <c r="E42" s="174"/>
      <c r="F42" s="159"/>
      <c r="G42" s="159"/>
      <c r="H42" s="159"/>
      <c r="I42" s="159"/>
      <c r="J42" s="186"/>
    </row>
    <row r="43" spans="1:10" ht="10.5">
      <c r="A43" s="129"/>
      <c r="B43" s="187"/>
      <c r="C43" s="181"/>
      <c r="D43" s="182" t="s">
        <v>113</v>
      </c>
      <c r="E43" s="130"/>
      <c r="F43" s="188">
        <v>1267506</v>
      </c>
      <c r="G43" s="188">
        <v>2752000</v>
      </c>
      <c r="H43" s="188">
        <v>2752000</v>
      </c>
      <c r="I43" s="182"/>
      <c r="J43" s="189">
        <f>G43/F43</f>
        <v>2.1711928779824317</v>
      </c>
    </row>
    <row r="44" spans="1:10" ht="10.5">
      <c r="A44" s="129"/>
      <c r="B44" s="173">
        <v>18</v>
      </c>
      <c r="C44" s="170">
        <v>921</v>
      </c>
      <c r="D44" s="159" t="s">
        <v>114</v>
      </c>
      <c r="E44" s="174"/>
      <c r="F44" s="159"/>
      <c r="G44" s="159"/>
      <c r="H44" s="159"/>
      <c r="I44" s="159"/>
      <c r="J44" s="186"/>
    </row>
    <row r="45" spans="1:10" ht="10.5">
      <c r="A45" s="129"/>
      <c r="B45" s="177"/>
      <c r="C45" s="150"/>
      <c r="D45" s="152" t="s">
        <v>115</v>
      </c>
      <c r="E45" s="178"/>
      <c r="F45" s="155">
        <v>1419744</v>
      </c>
      <c r="G45" s="155">
        <v>1441300</v>
      </c>
      <c r="H45" s="155">
        <v>1441300</v>
      </c>
      <c r="I45" s="152"/>
      <c r="J45" s="179">
        <f>G45/F45</f>
        <v>1.0151830189104514</v>
      </c>
    </row>
    <row r="46" spans="1:10" ht="11.25" thickBot="1">
      <c r="A46" s="129"/>
      <c r="B46" s="180">
        <v>19</v>
      </c>
      <c r="C46" s="194">
        <v>926</v>
      </c>
      <c r="D46" s="182" t="s">
        <v>94</v>
      </c>
      <c r="E46" s="183"/>
      <c r="F46" s="195">
        <v>469806</v>
      </c>
      <c r="G46" s="195">
        <v>453900</v>
      </c>
      <c r="H46" s="195">
        <v>453900</v>
      </c>
      <c r="I46" s="184"/>
      <c r="J46" s="185">
        <f>G46/F46</f>
        <v>0.9661434719863092</v>
      </c>
    </row>
    <row r="47" spans="1:10" ht="10.5">
      <c r="A47" s="129"/>
      <c r="B47" s="196"/>
      <c r="C47" s="197"/>
      <c r="D47" s="198"/>
      <c r="E47" s="198"/>
      <c r="F47" s="199"/>
      <c r="G47" s="197"/>
      <c r="H47" s="199"/>
      <c r="I47" s="196"/>
      <c r="J47" s="199"/>
    </row>
    <row r="48" spans="1:10" ht="11.25" thickBot="1">
      <c r="A48" s="129"/>
      <c r="B48" s="200"/>
      <c r="C48" s="201"/>
      <c r="D48" s="202" t="s">
        <v>311</v>
      </c>
      <c r="E48" s="202"/>
      <c r="F48" s="203">
        <f>SUM(F19:F46)</f>
        <v>29784506</v>
      </c>
      <c r="G48" s="203">
        <f>SUM(G19:G46)</f>
        <v>33148986</v>
      </c>
      <c r="H48" s="203">
        <f>SUM(H19:H46)</f>
        <v>31817754</v>
      </c>
      <c r="I48" s="203">
        <f>SUM(I19:I46)</f>
        <v>1331232</v>
      </c>
      <c r="J48" s="204">
        <f>G48/F48</f>
        <v>1.1129607454291839</v>
      </c>
    </row>
    <row r="49" spans="1:10" ht="10.5">
      <c r="A49" s="129"/>
      <c r="B49" s="129"/>
      <c r="C49" s="129"/>
      <c r="D49" s="129"/>
      <c r="E49" s="129"/>
      <c r="F49" s="129"/>
      <c r="G49" s="129"/>
      <c r="H49" s="129"/>
      <c r="I49" s="130"/>
      <c r="J49" s="129"/>
    </row>
    <row r="50" spans="1:10" ht="10.5">
      <c r="A50" s="129"/>
      <c r="B50" s="129"/>
      <c r="C50" s="129"/>
      <c r="D50" s="129"/>
      <c r="E50" s="129"/>
      <c r="F50" s="129"/>
      <c r="G50" s="129"/>
      <c r="H50" s="129"/>
      <c r="I50" s="130"/>
      <c r="J50" s="129"/>
    </row>
    <row r="51" spans="1:10" ht="10.5">
      <c r="A51" s="129"/>
      <c r="B51" s="129"/>
      <c r="C51" s="129"/>
      <c r="D51" s="129"/>
      <c r="E51" s="129"/>
      <c r="F51" s="129"/>
      <c r="G51" s="129"/>
      <c r="H51" s="129"/>
      <c r="I51" s="130"/>
      <c r="J51" s="129"/>
    </row>
  </sheetData>
  <mergeCells count="4">
    <mergeCell ref="B8:J8"/>
    <mergeCell ref="B9:J9"/>
    <mergeCell ref="B10:J10"/>
    <mergeCell ref="B11:J1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D1">
      <selection activeCell="F19" sqref="F19"/>
    </sheetView>
  </sheetViews>
  <sheetFormatPr defaultColWidth="9.00390625" defaultRowHeight="12.75"/>
  <cols>
    <col min="3" max="3" width="38.375" style="0" customWidth="1"/>
    <col min="4" max="4" width="16.25390625" style="0" customWidth="1"/>
    <col min="5" max="5" width="12.625" style="0" customWidth="1"/>
    <col min="6" max="7" width="13.125" style="0" customWidth="1"/>
    <col min="8" max="8" width="13.00390625" style="0" customWidth="1"/>
    <col min="9" max="9" width="13.25390625" style="0" customWidth="1"/>
    <col min="10" max="10" width="13.875" style="0" customWidth="1"/>
  </cols>
  <sheetData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/>
      <c r="B4" s="6"/>
      <c r="C4" s="6"/>
      <c r="D4" s="6"/>
      <c r="E4" s="6"/>
      <c r="F4" s="6"/>
      <c r="G4" s="6"/>
      <c r="H4" s="6" t="s">
        <v>336</v>
      </c>
      <c r="I4" s="6"/>
      <c r="J4" s="6"/>
      <c r="K4" s="6"/>
    </row>
    <row r="5" spans="1:11" ht="15">
      <c r="A5" s="6"/>
      <c r="B5" s="6"/>
      <c r="C5" s="6"/>
      <c r="D5" s="6"/>
      <c r="E5" s="6"/>
      <c r="F5" s="6"/>
      <c r="G5" s="6"/>
      <c r="H5" s="6" t="s">
        <v>337</v>
      </c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 t="s">
        <v>374</v>
      </c>
      <c r="I6" s="6"/>
      <c r="J6" s="6"/>
      <c r="K6" s="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A8" s="6"/>
      <c r="B8" s="393" t="s">
        <v>225</v>
      </c>
      <c r="C8" s="393"/>
      <c r="D8" s="393"/>
      <c r="E8" s="393"/>
      <c r="F8" s="393"/>
      <c r="G8" s="393"/>
      <c r="H8" s="393"/>
      <c r="I8" s="393"/>
      <c r="J8" s="393"/>
      <c r="K8" s="6"/>
    </row>
    <row r="9" spans="1:11" ht="15.75">
      <c r="A9" s="6"/>
      <c r="B9" s="393" t="s">
        <v>226</v>
      </c>
      <c r="C9" s="393"/>
      <c r="D9" s="393"/>
      <c r="E9" s="393"/>
      <c r="F9" s="393"/>
      <c r="G9" s="393"/>
      <c r="H9" s="393"/>
      <c r="I9" s="393"/>
      <c r="J9" s="393"/>
      <c r="K9" s="6"/>
    </row>
    <row r="10" spans="1:11" ht="15.75">
      <c r="A10" s="6"/>
      <c r="B10" s="393" t="s">
        <v>281</v>
      </c>
      <c r="C10" s="393"/>
      <c r="D10" s="393"/>
      <c r="E10" s="393"/>
      <c r="F10" s="393"/>
      <c r="G10" s="393"/>
      <c r="H10" s="393"/>
      <c r="I10" s="393"/>
      <c r="J10" s="393"/>
      <c r="K10" s="6"/>
    </row>
    <row r="11" spans="1:1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6.5" thickBot="1">
      <c r="A13" s="6"/>
      <c r="B13" s="17"/>
      <c r="C13" s="8"/>
      <c r="D13" s="21" t="s">
        <v>369</v>
      </c>
      <c r="E13" s="390" t="s">
        <v>227</v>
      </c>
      <c r="F13" s="391"/>
      <c r="G13" s="391"/>
      <c r="H13" s="391"/>
      <c r="I13" s="391"/>
      <c r="J13" s="392"/>
      <c r="K13" s="6"/>
    </row>
    <row r="14" spans="1:11" ht="15.75">
      <c r="A14" s="6"/>
      <c r="B14" s="9" t="s">
        <v>224</v>
      </c>
      <c r="C14" s="9" t="s">
        <v>4</v>
      </c>
      <c r="D14" s="124" t="s">
        <v>372</v>
      </c>
      <c r="E14" s="7">
        <v>2004</v>
      </c>
      <c r="F14" s="7">
        <v>2005</v>
      </c>
      <c r="G14" s="7">
        <v>2006</v>
      </c>
      <c r="H14" s="7">
        <v>2007</v>
      </c>
      <c r="I14" s="7">
        <v>2008</v>
      </c>
      <c r="J14" s="8">
        <v>2009</v>
      </c>
      <c r="K14" s="6"/>
    </row>
    <row r="15" spans="1:11" ht="15.75">
      <c r="A15" s="6"/>
      <c r="B15" s="20"/>
      <c r="C15" s="20"/>
      <c r="D15" s="19" t="s">
        <v>370</v>
      </c>
      <c r="E15" s="18"/>
      <c r="F15" s="18"/>
      <c r="G15" s="18"/>
      <c r="H15" s="18"/>
      <c r="I15" s="18"/>
      <c r="J15" s="20"/>
      <c r="K15" s="6"/>
    </row>
    <row r="16" spans="1:11" ht="15">
      <c r="A16" s="6"/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6"/>
    </row>
    <row r="17" spans="1:11" ht="24.75" customHeight="1">
      <c r="A17" s="6"/>
      <c r="B17" s="22" t="s">
        <v>228</v>
      </c>
      <c r="C17" s="23" t="s">
        <v>229</v>
      </c>
      <c r="D17" s="24">
        <v>3989394</v>
      </c>
      <c r="E17" s="24">
        <v>8942312</v>
      </c>
      <c r="F17" s="24">
        <v>7897662</v>
      </c>
      <c r="G17" s="24">
        <v>6853012</v>
      </c>
      <c r="H17" s="24">
        <v>5808362</v>
      </c>
      <c r="I17" s="24">
        <v>4763712</v>
      </c>
      <c r="J17" s="24">
        <v>4019412</v>
      </c>
      <c r="K17" s="6"/>
    </row>
    <row r="18" spans="1:11" ht="15">
      <c r="A18" s="6"/>
      <c r="B18" s="12">
        <v>1</v>
      </c>
      <c r="C18" s="14" t="s">
        <v>230</v>
      </c>
      <c r="D18" s="13">
        <v>3839394</v>
      </c>
      <c r="E18" s="13">
        <v>8942312</v>
      </c>
      <c r="F18" s="13">
        <v>7897662</v>
      </c>
      <c r="G18" s="13">
        <v>6853012</v>
      </c>
      <c r="H18" s="13">
        <v>5808362</v>
      </c>
      <c r="I18" s="13">
        <v>4763712</v>
      </c>
      <c r="J18" s="13">
        <v>4019412</v>
      </c>
      <c r="K18" s="6"/>
    </row>
    <row r="19" spans="1:11" ht="15">
      <c r="A19" s="6"/>
      <c r="B19" s="12">
        <v>2</v>
      </c>
      <c r="C19" s="14" t="s">
        <v>231</v>
      </c>
      <c r="D19" s="13">
        <v>150000</v>
      </c>
      <c r="E19" s="14"/>
      <c r="F19" s="14"/>
      <c r="G19" s="14"/>
      <c r="H19" s="14"/>
      <c r="I19" s="14"/>
      <c r="J19" s="14"/>
      <c r="K19" s="6"/>
    </row>
    <row r="20" spans="1:11" ht="15">
      <c r="A20" s="6"/>
      <c r="B20" s="12">
        <v>3</v>
      </c>
      <c r="C20" s="14" t="s">
        <v>371</v>
      </c>
      <c r="D20" s="14"/>
      <c r="E20" s="14"/>
      <c r="F20" s="14"/>
      <c r="G20" s="14"/>
      <c r="H20" s="14"/>
      <c r="I20" s="14"/>
      <c r="J20" s="14"/>
      <c r="K20" s="6"/>
    </row>
    <row r="21" spans="1:11" ht="15.75">
      <c r="A21" s="6"/>
      <c r="B21" s="22" t="s">
        <v>232</v>
      </c>
      <c r="C21" s="23" t="s">
        <v>233</v>
      </c>
      <c r="D21" s="24">
        <v>513236</v>
      </c>
      <c r="E21" s="24">
        <v>951910</v>
      </c>
      <c r="F21" s="23">
        <f>SUM(F22:F23)</f>
        <v>1562650</v>
      </c>
      <c r="G21" s="23">
        <f>SUM(G22:G23)</f>
        <v>1490450</v>
      </c>
      <c r="H21" s="23">
        <f>SUM(H22:H23)</f>
        <v>1438050</v>
      </c>
      <c r="I21" s="23">
        <f>SUM(I22:I23)</f>
        <v>1355650</v>
      </c>
      <c r="J21" s="23">
        <f>SUM(J22:J23)</f>
        <v>1019800</v>
      </c>
      <c r="K21" s="6"/>
    </row>
    <row r="22" spans="1:11" ht="15">
      <c r="A22" s="6"/>
      <c r="B22" s="12">
        <v>1</v>
      </c>
      <c r="C22" s="14" t="s">
        <v>234</v>
      </c>
      <c r="D22" s="13">
        <v>399550</v>
      </c>
      <c r="E22" s="13">
        <v>550740</v>
      </c>
      <c r="F22" s="13">
        <v>1044650</v>
      </c>
      <c r="G22" s="13">
        <v>1044650</v>
      </c>
      <c r="H22" s="13">
        <v>1044650</v>
      </c>
      <c r="I22" s="13">
        <v>1044650</v>
      </c>
      <c r="J22" s="13">
        <v>744300</v>
      </c>
      <c r="K22" s="6"/>
    </row>
    <row r="23" spans="1:11" ht="15">
      <c r="A23" s="6"/>
      <c r="B23" s="12">
        <v>2</v>
      </c>
      <c r="C23" s="14" t="s">
        <v>235</v>
      </c>
      <c r="D23" s="13">
        <v>37891</v>
      </c>
      <c r="E23" s="13">
        <v>390000</v>
      </c>
      <c r="F23" s="13">
        <v>518000</v>
      </c>
      <c r="G23" s="13">
        <v>445800</v>
      </c>
      <c r="H23" s="13">
        <v>393400</v>
      </c>
      <c r="I23" s="13">
        <v>311000</v>
      </c>
      <c r="J23" s="13">
        <v>275500</v>
      </c>
      <c r="K23" s="6"/>
    </row>
    <row r="24" spans="1:11" ht="15.75">
      <c r="A24" s="6"/>
      <c r="B24" s="25" t="s">
        <v>236</v>
      </c>
      <c r="C24" s="26" t="s">
        <v>237</v>
      </c>
      <c r="D24" s="16"/>
      <c r="E24" s="16"/>
      <c r="F24" s="16"/>
      <c r="G24" s="16"/>
      <c r="H24" s="6"/>
      <c r="I24" s="16"/>
      <c r="J24" s="16"/>
      <c r="K24" s="6"/>
    </row>
    <row r="25" spans="1:11" ht="15.75">
      <c r="A25" s="6"/>
      <c r="B25" s="27"/>
      <c r="C25" s="28" t="s">
        <v>238</v>
      </c>
      <c r="D25" s="10">
        <v>28288440</v>
      </c>
      <c r="E25" s="10">
        <v>28196068</v>
      </c>
      <c r="F25" s="10">
        <v>28200000</v>
      </c>
      <c r="G25" s="10">
        <v>28500000</v>
      </c>
      <c r="H25" s="29">
        <v>28700000</v>
      </c>
      <c r="I25" s="10">
        <v>28900000</v>
      </c>
      <c r="J25" s="10">
        <v>29100000</v>
      </c>
      <c r="K25" s="6"/>
    </row>
    <row r="26" spans="1:11" ht="15.75">
      <c r="A26" s="6"/>
      <c r="B26" s="25" t="s">
        <v>239</v>
      </c>
      <c r="C26" s="23" t="s">
        <v>240</v>
      </c>
      <c r="D26" s="32">
        <v>0.141</v>
      </c>
      <c r="E26" s="32">
        <v>0.317</v>
      </c>
      <c r="F26" s="32">
        <v>0.28</v>
      </c>
      <c r="G26" s="32">
        <v>0.241</v>
      </c>
      <c r="H26" s="32">
        <v>0.202</v>
      </c>
      <c r="I26" s="32">
        <v>0.165</v>
      </c>
      <c r="J26" s="32">
        <v>0.138</v>
      </c>
      <c r="K26" s="6"/>
    </row>
    <row r="27" spans="1:11" ht="15.75">
      <c r="A27" s="6"/>
      <c r="B27" s="25" t="s">
        <v>282</v>
      </c>
      <c r="C27" s="30" t="s">
        <v>283</v>
      </c>
      <c r="D27" s="16"/>
      <c r="E27" s="16"/>
      <c r="F27" s="16"/>
      <c r="G27" s="16"/>
      <c r="H27" s="16"/>
      <c r="I27" s="16"/>
      <c r="J27" s="16"/>
      <c r="K27" s="6"/>
    </row>
    <row r="28" spans="1:11" ht="15.75">
      <c r="A28" s="6"/>
      <c r="B28" s="15"/>
      <c r="C28" s="31" t="s">
        <v>284</v>
      </c>
      <c r="D28" s="32">
        <v>0.0181</v>
      </c>
      <c r="E28" s="32">
        <v>0.0338</v>
      </c>
      <c r="F28" s="32">
        <v>0.0554</v>
      </c>
      <c r="G28" s="32">
        <v>0.0523</v>
      </c>
      <c r="H28" s="32">
        <v>0.0501</v>
      </c>
      <c r="I28" s="32">
        <v>0.0469</v>
      </c>
      <c r="J28" s="32">
        <v>0.0354</v>
      </c>
      <c r="K28" s="6"/>
    </row>
    <row r="29" spans="1:11" ht="15.75">
      <c r="A29" s="6"/>
      <c r="B29" s="11"/>
      <c r="C29" s="33" t="s">
        <v>373</v>
      </c>
      <c r="D29" s="11"/>
      <c r="E29" s="11"/>
      <c r="F29" s="11"/>
      <c r="G29" s="11"/>
      <c r="H29" s="11"/>
      <c r="I29" s="11"/>
      <c r="J29" s="11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mergeCells count="4">
    <mergeCell ref="E13:J13"/>
    <mergeCell ref="B8:J8"/>
    <mergeCell ref="B9:J9"/>
    <mergeCell ref="B10:J10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64"/>
  <sheetViews>
    <sheetView zoomScale="75" zoomScaleNormal="75" workbookViewId="0" topLeftCell="A1">
      <selection activeCell="H30" sqref="H30"/>
    </sheetView>
  </sheetViews>
  <sheetFormatPr defaultColWidth="9.00390625" defaultRowHeight="12.75"/>
  <cols>
    <col min="1" max="1" width="4.00390625" style="0" customWidth="1"/>
    <col min="2" max="2" width="5.00390625" style="0" customWidth="1"/>
    <col min="3" max="3" width="5.375" style="0" customWidth="1"/>
    <col min="4" max="4" width="16.375" style="0" customWidth="1"/>
    <col min="5" max="5" width="9.75390625" style="3" customWidth="1"/>
    <col min="6" max="6" width="10.00390625" style="0" customWidth="1"/>
    <col min="7" max="7" width="10.375" style="3" customWidth="1"/>
    <col min="8" max="8" width="9.875" style="0" customWidth="1"/>
    <col min="9" max="9" width="9.00390625" style="3" customWidth="1"/>
    <col min="10" max="10" width="8.75390625" style="0" customWidth="1"/>
    <col min="11" max="11" width="9.25390625" style="0" customWidth="1"/>
  </cols>
  <sheetData>
    <row r="3" spans="1:11" ht="15">
      <c r="A3" s="6"/>
      <c r="B3" s="6"/>
      <c r="C3" s="6"/>
      <c r="D3" s="6"/>
      <c r="E3" s="205"/>
      <c r="F3" s="6"/>
      <c r="G3" s="205"/>
      <c r="H3" s="6"/>
      <c r="I3" s="205"/>
      <c r="J3" s="6"/>
      <c r="K3" s="6"/>
    </row>
    <row r="4" spans="1:11" ht="18.75">
      <c r="A4" s="35"/>
      <c r="B4" s="35"/>
      <c r="C4" s="35"/>
      <c r="D4" s="35"/>
      <c r="E4" s="34"/>
      <c r="F4" s="35"/>
      <c r="G4" s="34"/>
      <c r="H4" s="35"/>
      <c r="I4" s="34" t="s">
        <v>116</v>
      </c>
      <c r="J4" s="35"/>
      <c r="K4" s="35"/>
    </row>
    <row r="5" spans="1:11" ht="18.75">
      <c r="A5" s="35"/>
      <c r="B5" s="35"/>
      <c r="C5" s="35"/>
      <c r="D5" s="35"/>
      <c r="E5" s="34"/>
      <c r="F5" s="35"/>
      <c r="G5" s="34"/>
      <c r="H5" s="35"/>
      <c r="I5" s="34" t="s">
        <v>1</v>
      </c>
      <c r="J5" s="35"/>
      <c r="K5" s="35"/>
    </row>
    <row r="6" spans="1:11" ht="18.75">
      <c r="A6" s="35"/>
      <c r="B6" s="35"/>
      <c r="C6" s="35"/>
      <c r="D6" s="35"/>
      <c r="E6" s="34"/>
      <c r="F6" s="35"/>
      <c r="G6" s="34"/>
      <c r="H6" s="35"/>
      <c r="I6" s="34" t="s">
        <v>374</v>
      </c>
      <c r="J6" s="35"/>
      <c r="K6" s="35"/>
    </row>
    <row r="7" spans="1:11" ht="18.75">
      <c r="A7" s="35"/>
      <c r="B7" s="35"/>
      <c r="C7" s="35"/>
      <c r="D7" s="35"/>
      <c r="E7" s="34"/>
      <c r="F7" s="35"/>
      <c r="G7" s="34"/>
      <c r="H7" s="35"/>
      <c r="I7" s="34"/>
      <c r="J7" s="35"/>
      <c r="K7" s="35"/>
    </row>
    <row r="8" spans="1:11" ht="18.75">
      <c r="A8" s="35"/>
      <c r="B8" s="35"/>
      <c r="C8" s="35"/>
      <c r="D8" s="35"/>
      <c r="E8" s="34"/>
      <c r="F8" s="35"/>
      <c r="G8" s="34"/>
      <c r="H8" s="35"/>
      <c r="I8" s="34"/>
      <c r="J8" s="35"/>
      <c r="K8" s="35"/>
    </row>
    <row r="9" spans="1:11" ht="18.75">
      <c r="A9" s="35"/>
      <c r="B9" s="388" t="s">
        <v>127</v>
      </c>
      <c r="C9" s="388"/>
      <c r="D9" s="388"/>
      <c r="E9" s="388"/>
      <c r="F9" s="388"/>
      <c r="G9" s="388"/>
      <c r="H9" s="388"/>
      <c r="I9" s="388"/>
      <c r="J9" s="388"/>
      <c r="K9" s="388"/>
    </row>
    <row r="10" spans="1:11" ht="18.75">
      <c r="A10" s="35"/>
      <c r="B10" s="381" t="s">
        <v>312</v>
      </c>
      <c r="C10" s="381"/>
      <c r="D10" s="381"/>
      <c r="E10" s="381"/>
      <c r="F10" s="381"/>
      <c r="G10" s="381"/>
      <c r="H10" s="381"/>
      <c r="I10" s="381"/>
      <c r="J10" s="381"/>
      <c r="K10" s="381"/>
    </row>
    <row r="11" spans="1:11" ht="18.75">
      <c r="A11" s="35"/>
      <c r="B11" s="381" t="s">
        <v>332</v>
      </c>
      <c r="C11" s="381"/>
      <c r="D11" s="381"/>
      <c r="E11" s="381"/>
      <c r="F11" s="381"/>
      <c r="G11" s="381"/>
      <c r="H11" s="381"/>
      <c r="I11" s="381"/>
      <c r="J11" s="381"/>
      <c r="K11" s="381"/>
    </row>
    <row r="12" spans="1:11" ht="18.75">
      <c r="A12" s="35"/>
      <c r="B12" s="35"/>
      <c r="C12" s="35"/>
      <c r="D12" s="35"/>
      <c r="E12" s="34"/>
      <c r="F12" s="35"/>
      <c r="G12" s="34"/>
      <c r="H12" s="35"/>
      <c r="I12" s="34"/>
      <c r="J12" s="35"/>
      <c r="K12" s="34"/>
    </row>
    <row r="13" spans="1:11" ht="19.5" thickBot="1">
      <c r="A13" s="35"/>
      <c r="B13" s="35"/>
      <c r="C13" s="35"/>
      <c r="D13" s="35"/>
      <c r="E13" s="34"/>
      <c r="F13" s="35"/>
      <c r="G13" s="34"/>
      <c r="H13" s="35"/>
      <c r="I13" s="34"/>
      <c r="J13" s="35"/>
      <c r="K13" s="35"/>
    </row>
    <row r="14" spans="1:12" ht="10.5" customHeight="1" thickBot="1">
      <c r="A14" s="35"/>
      <c r="B14" s="206"/>
      <c r="C14" s="206"/>
      <c r="D14" s="206"/>
      <c r="E14" s="207"/>
      <c r="F14" s="399" t="s">
        <v>119</v>
      </c>
      <c r="G14" s="400"/>
      <c r="H14" s="400"/>
      <c r="I14" s="400"/>
      <c r="J14" s="400"/>
      <c r="K14" s="401"/>
      <c r="L14" s="4"/>
    </row>
    <row r="15" spans="1:12" ht="10.5" customHeight="1" thickBot="1">
      <c r="A15" s="35"/>
      <c r="B15" s="209"/>
      <c r="C15" s="209"/>
      <c r="D15" s="209"/>
      <c r="E15" s="210"/>
      <c r="F15" s="211"/>
      <c r="G15" s="394" t="s">
        <v>121</v>
      </c>
      <c r="H15" s="394"/>
      <c r="I15" s="394"/>
      <c r="J15" s="394"/>
      <c r="K15" s="395"/>
      <c r="L15" s="4"/>
    </row>
    <row r="16" spans="1:11" ht="10.5" customHeight="1" thickBot="1">
      <c r="A16" s="35"/>
      <c r="B16" s="212" t="s">
        <v>3</v>
      </c>
      <c r="C16" s="213" t="s">
        <v>315</v>
      </c>
      <c r="D16" s="214" t="s">
        <v>126</v>
      </c>
      <c r="E16" s="214" t="s">
        <v>117</v>
      </c>
      <c r="F16" s="215"/>
      <c r="G16" s="396" t="s">
        <v>375</v>
      </c>
      <c r="H16" s="397"/>
      <c r="I16" s="397"/>
      <c r="J16" s="398"/>
      <c r="K16" s="217"/>
    </row>
    <row r="17" spans="1:11" ht="10.5" customHeight="1" thickBot="1">
      <c r="A17" s="35"/>
      <c r="B17" s="209"/>
      <c r="C17" s="209"/>
      <c r="D17" s="209"/>
      <c r="E17" s="214" t="s">
        <v>118</v>
      </c>
      <c r="F17" s="218" t="s">
        <v>214</v>
      </c>
      <c r="G17" s="219"/>
      <c r="H17" s="216" t="s">
        <v>122</v>
      </c>
      <c r="I17" s="220"/>
      <c r="J17" s="221"/>
      <c r="K17" s="222" t="s">
        <v>215</v>
      </c>
    </row>
    <row r="18" spans="1:12" ht="10.5" customHeight="1">
      <c r="A18" s="35"/>
      <c r="B18" s="209"/>
      <c r="C18" s="209"/>
      <c r="D18" s="209"/>
      <c r="E18" s="210"/>
      <c r="F18" s="218" t="s">
        <v>125</v>
      </c>
      <c r="G18" s="223" t="s">
        <v>214</v>
      </c>
      <c r="H18" s="224" t="s">
        <v>333</v>
      </c>
      <c r="I18" s="224" t="s">
        <v>123</v>
      </c>
      <c r="J18" s="206"/>
      <c r="K18" s="215"/>
      <c r="L18" s="3"/>
    </row>
    <row r="19" spans="1:11" ht="10.5" customHeight="1">
      <c r="A19" s="35"/>
      <c r="B19" s="209"/>
      <c r="C19" s="209"/>
      <c r="D19" s="209"/>
      <c r="E19" s="210"/>
      <c r="F19" s="209"/>
      <c r="G19" s="225"/>
      <c r="H19" s="210" t="s">
        <v>120</v>
      </c>
      <c r="I19" s="210" t="s">
        <v>314</v>
      </c>
      <c r="J19" s="210" t="s">
        <v>124</v>
      </c>
      <c r="K19" s="215"/>
    </row>
    <row r="20" spans="1:11" ht="10.5" customHeight="1" thickBot="1">
      <c r="A20" s="35"/>
      <c r="B20" s="226"/>
      <c r="C20" s="226"/>
      <c r="D20" s="226"/>
      <c r="E20" s="227"/>
      <c r="F20" s="228"/>
      <c r="G20" s="229"/>
      <c r="H20" s="227"/>
      <c r="I20" s="227" t="s">
        <v>313</v>
      </c>
      <c r="J20" s="226"/>
      <c r="K20" s="228"/>
    </row>
    <row r="21" spans="1:11" ht="10.5" customHeight="1" thickBot="1">
      <c r="A21" s="35"/>
      <c r="B21" s="230">
        <v>1</v>
      </c>
      <c r="C21" s="231">
        <v>2</v>
      </c>
      <c r="D21" s="232">
        <v>3</v>
      </c>
      <c r="E21" s="232">
        <v>4</v>
      </c>
      <c r="F21" s="232">
        <v>5</v>
      </c>
      <c r="G21" s="232">
        <v>6</v>
      </c>
      <c r="H21" s="232">
        <v>7</v>
      </c>
      <c r="I21" s="232">
        <v>8</v>
      </c>
      <c r="J21" s="232">
        <v>9</v>
      </c>
      <c r="K21" s="232">
        <v>10</v>
      </c>
    </row>
    <row r="22" spans="1:11" ht="10.5" customHeight="1">
      <c r="A22" s="35"/>
      <c r="B22" s="233" t="s">
        <v>71</v>
      </c>
      <c r="C22" s="234"/>
      <c r="D22" s="235" t="s">
        <v>9</v>
      </c>
      <c r="E22" s="236">
        <f aca="true" t="shared" si="0" ref="E22:K22">SUM(E23:E28)</f>
        <v>0</v>
      </c>
      <c r="F22" s="236">
        <f t="shared" si="0"/>
        <v>172000</v>
      </c>
      <c r="G22" s="236">
        <f t="shared" si="0"/>
        <v>22000</v>
      </c>
      <c r="H22" s="235">
        <f t="shared" si="0"/>
        <v>0</v>
      </c>
      <c r="I22" s="237">
        <f t="shared" si="0"/>
        <v>0</v>
      </c>
      <c r="J22" s="235">
        <f t="shared" si="0"/>
        <v>0</v>
      </c>
      <c r="K22" s="238">
        <f t="shared" si="0"/>
        <v>150000</v>
      </c>
    </row>
    <row r="23" spans="1:11" ht="10.5" customHeight="1">
      <c r="A23" s="35"/>
      <c r="B23" s="218"/>
      <c r="C23" s="239" t="s">
        <v>128</v>
      </c>
      <c r="D23" s="240" t="s">
        <v>129</v>
      </c>
      <c r="E23" s="241"/>
      <c r="F23" s="242"/>
      <c r="G23" s="241"/>
      <c r="H23" s="240"/>
      <c r="I23" s="241"/>
      <c r="J23" s="240"/>
      <c r="K23" s="243"/>
    </row>
    <row r="24" spans="1:11" ht="10.5" customHeight="1">
      <c r="A24" s="35"/>
      <c r="B24" s="218"/>
      <c r="C24" s="239" t="s">
        <v>130</v>
      </c>
      <c r="D24" s="244" t="s">
        <v>131</v>
      </c>
      <c r="E24" s="245"/>
      <c r="F24" s="244"/>
      <c r="G24" s="245"/>
      <c r="H24" s="244"/>
      <c r="I24" s="245"/>
      <c r="J24" s="244"/>
      <c r="K24" s="243"/>
    </row>
    <row r="25" spans="1:11" ht="10.5" customHeight="1">
      <c r="A25" s="35"/>
      <c r="B25" s="218"/>
      <c r="C25" s="246"/>
      <c r="D25" s="247" t="s">
        <v>132</v>
      </c>
      <c r="E25" s="248"/>
      <c r="F25" s="249">
        <v>150000</v>
      </c>
      <c r="G25" s="250"/>
      <c r="H25" s="247"/>
      <c r="I25" s="248"/>
      <c r="J25" s="247"/>
      <c r="K25" s="251">
        <v>150000</v>
      </c>
    </row>
    <row r="26" spans="1:11" ht="10.5" customHeight="1">
      <c r="A26" s="35"/>
      <c r="B26" s="218"/>
      <c r="C26" s="252" t="s">
        <v>133</v>
      </c>
      <c r="D26" s="244" t="s">
        <v>134</v>
      </c>
      <c r="E26" s="245"/>
      <c r="F26" s="253"/>
      <c r="G26" s="245"/>
      <c r="H26" s="244"/>
      <c r="I26" s="245"/>
      <c r="J26" s="244"/>
      <c r="K26" s="254"/>
    </row>
    <row r="27" spans="1:11" ht="10.5" customHeight="1">
      <c r="A27" s="35"/>
      <c r="B27" s="218"/>
      <c r="C27" s="255"/>
      <c r="D27" s="256" t="s">
        <v>135</v>
      </c>
      <c r="E27" s="257"/>
      <c r="F27" s="258"/>
      <c r="G27" s="259"/>
      <c r="H27" s="256"/>
      <c r="I27" s="259"/>
      <c r="J27" s="256"/>
      <c r="K27" s="260"/>
    </row>
    <row r="28" spans="1:11" ht="10.5" customHeight="1" thickBot="1">
      <c r="A28" s="35"/>
      <c r="B28" s="261"/>
      <c r="C28" s="262" t="s">
        <v>136</v>
      </c>
      <c r="D28" s="263" t="s">
        <v>137</v>
      </c>
      <c r="E28" s="264"/>
      <c r="F28" s="265">
        <v>22000</v>
      </c>
      <c r="G28" s="266">
        <v>22000</v>
      </c>
      <c r="H28" s="263"/>
      <c r="I28" s="264"/>
      <c r="J28" s="263"/>
      <c r="K28" s="267"/>
    </row>
    <row r="29" spans="1:11" ht="10.5" customHeight="1">
      <c r="A29" s="35"/>
      <c r="B29" s="233" t="s">
        <v>72</v>
      </c>
      <c r="C29" s="234"/>
      <c r="D29" s="235" t="s">
        <v>13</v>
      </c>
      <c r="E29" s="236">
        <f aca="true" t="shared" si="1" ref="E29:K29">SUM(E30)</f>
        <v>1400</v>
      </c>
      <c r="F29" s="235">
        <f t="shared" si="1"/>
        <v>0</v>
      </c>
      <c r="G29" s="237">
        <f t="shared" si="1"/>
        <v>0</v>
      </c>
      <c r="H29" s="235">
        <f t="shared" si="1"/>
        <v>0</v>
      </c>
      <c r="I29" s="237">
        <f t="shared" si="1"/>
        <v>0</v>
      </c>
      <c r="J29" s="235">
        <f t="shared" si="1"/>
        <v>0</v>
      </c>
      <c r="K29" s="268">
        <f t="shared" si="1"/>
        <v>0</v>
      </c>
    </row>
    <row r="30" spans="1:11" ht="10.5" customHeight="1" thickBot="1">
      <c r="A30" s="35"/>
      <c r="B30" s="261"/>
      <c r="C30" s="269" t="s">
        <v>138</v>
      </c>
      <c r="D30" s="270" t="s">
        <v>139</v>
      </c>
      <c r="E30" s="271">
        <v>1400</v>
      </c>
      <c r="F30" s="263">
        <v>0</v>
      </c>
      <c r="G30" s="272"/>
      <c r="H30" s="270"/>
      <c r="I30" s="272"/>
      <c r="J30" s="270"/>
      <c r="K30" s="273"/>
    </row>
    <row r="31" spans="1:11" ht="10.5" customHeight="1">
      <c r="A31" s="35"/>
      <c r="B31" s="233">
        <v>600</v>
      </c>
      <c r="C31" s="234"/>
      <c r="D31" s="235" t="s">
        <v>103</v>
      </c>
      <c r="E31" s="237">
        <f aca="true" t="shared" si="2" ref="E31:K31">SUM(E32)</f>
        <v>0</v>
      </c>
      <c r="F31" s="274">
        <f t="shared" si="2"/>
        <v>1215500</v>
      </c>
      <c r="G31" s="236">
        <f t="shared" si="2"/>
        <v>429000</v>
      </c>
      <c r="H31" s="274">
        <f t="shared" si="2"/>
        <v>37000</v>
      </c>
      <c r="I31" s="236">
        <f t="shared" si="2"/>
        <v>9000</v>
      </c>
      <c r="J31" s="235">
        <f t="shared" si="2"/>
        <v>0</v>
      </c>
      <c r="K31" s="238">
        <f t="shared" si="2"/>
        <v>786500</v>
      </c>
    </row>
    <row r="32" spans="1:11" ht="10.5" customHeight="1" thickBot="1">
      <c r="A32" s="35"/>
      <c r="B32" s="261"/>
      <c r="C32" s="269">
        <v>60016</v>
      </c>
      <c r="D32" s="270" t="s">
        <v>140</v>
      </c>
      <c r="E32" s="272"/>
      <c r="F32" s="265">
        <v>1215500</v>
      </c>
      <c r="G32" s="271">
        <v>429000</v>
      </c>
      <c r="H32" s="275">
        <v>37000</v>
      </c>
      <c r="I32" s="271">
        <v>9000</v>
      </c>
      <c r="J32" s="270"/>
      <c r="K32" s="276">
        <v>786500</v>
      </c>
    </row>
    <row r="33" spans="1:11" ht="10.5" customHeight="1">
      <c r="A33" s="35"/>
      <c r="B33" s="233">
        <v>630</v>
      </c>
      <c r="C33" s="277"/>
      <c r="D33" s="278" t="s">
        <v>104</v>
      </c>
      <c r="E33" s="279">
        <f aca="true" t="shared" si="3" ref="E33:K33">SUM(E35)</f>
        <v>0</v>
      </c>
      <c r="F33" s="280">
        <f t="shared" si="3"/>
        <v>35000</v>
      </c>
      <c r="G33" s="279">
        <f t="shared" si="3"/>
        <v>35000</v>
      </c>
      <c r="H33" s="278">
        <f t="shared" si="3"/>
        <v>0</v>
      </c>
      <c r="I33" s="279">
        <f t="shared" si="3"/>
        <v>0</v>
      </c>
      <c r="J33" s="278">
        <f t="shared" si="3"/>
        <v>0</v>
      </c>
      <c r="K33" s="281">
        <f t="shared" si="3"/>
        <v>0</v>
      </c>
    </row>
    <row r="34" spans="1:11" ht="10.5" customHeight="1">
      <c r="A34" s="35"/>
      <c r="B34" s="218"/>
      <c r="C34" s="252">
        <v>63003</v>
      </c>
      <c r="D34" s="244" t="s">
        <v>141</v>
      </c>
      <c r="E34" s="245"/>
      <c r="F34" s="244"/>
      <c r="G34" s="245"/>
      <c r="H34" s="244"/>
      <c r="I34" s="245"/>
      <c r="J34" s="244"/>
      <c r="K34" s="243"/>
    </row>
    <row r="35" spans="1:11" ht="10.5" customHeight="1" thickBot="1">
      <c r="A35" s="35"/>
      <c r="B35" s="261"/>
      <c r="C35" s="227"/>
      <c r="D35" s="282" t="s">
        <v>142</v>
      </c>
      <c r="E35" s="283"/>
      <c r="F35" s="284">
        <v>35000</v>
      </c>
      <c r="G35" s="285">
        <v>35000</v>
      </c>
      <c r="H35" s="282"/>
      <c r="I35" s="283"/>
      <c r="J35" s="282"/>
      <c r="K35" s="267"/>
    </row>
    <row r="36" spans="1:11" ht="10.5" customHeight="1">
      <c r="A36" s="35"/>
      <c r="B36" s="233">
        <v>700</v>
      </c>
      <c r="C36" s="277"/>
      <c r="D36" s="278" t="s">
        <v>16</v>
      </c>
      <c r="E36" s="280">
        <f aca="true" t="shared" si="4" ref="E36:K36">SUM(E37:E41)</f>
        <v>1246000</v>
      </c>
      <c r="F36" s="286">
        <f t="shared" si="4"/>
        <v>1399700</v>
      </c>
      <c r="G36" s="280">
        <f t="shared" si="4"/>
        <v>799700</v>
      </c>
      <c r="H36" s="278">
        <f t="shared" si="4"/>
        <v>0</v>
      </c>
      <c r="I36" s="279">
        <f t="shared" si="4"/>
        <v>0</v>
      </c>
      <c r="J36" s="286">
        <f t="shared" si="4"/>
        <v>630800</v>
      </c>
      <c r="K36" s="287">
        <f t="shared" si="4"/>
        <v>600000</v>
      </c>
    </row>
    <row r="37" spans="1:11" ht="10.5" customHeight="1">
      <c r="A37" s="35"/>
      <c r="B37" s="218"/>
      <c r="C37" s="239">
        <v>70001</v>
      </c>
      <c r="D37" s="288" t="s">
        <v>143</v>
      </c>
      <c r="E37" s="245"/>
      <c r="F37" s="244"/>
      <c r="G37" s="245"/>
      <c r="H37" s="244"/>
      <c r="I37" s="245"/>
      <c r="J37" s="244"/>
      <c r="K37" s="243"/>
    </row>
    <row r="38" spans="1:11" ht="10.5" customHeight="1">
      <c r="A38" s="35"/>
      <c r="B38" s="218"/>
      <c r="C38" s="246"/>
      <c r="D38" s="289" t="s">
        <v>144</v>
      </c>
      <c r="E38" s="248"/>
      <c r="F38" s="249">
        <v>630800</v>
      </c>
      <c r="G38" s="250">
        <v>630800</v>
      </c>
      <c r="H38" s="247"/>
      <c r="I38" s="248"/>
      <c r="J38" s="249">
        <v>630800</v>
      </c>
      <c r="K38" s="290"/>
    </row>
    <row r="39" spans="1:11" ht="10.5" customHeight="1">
      <c r="A39" s="35"/>
      <c r="B39" s="218"/>
      <c r="C39" s="239">
        <v>70005</v>
      </c>
      <c r="D39" s="288" t="s">
        <v>145</v>
      </c>
      <c r="E39" s="245"/>
      <c r="F39" s="244"/>
      <c r="G39" s="245"/>
      <c r="H39" s="244"/>
      <c r="I39" s="245"/>
      <c r="J39" s="244"/>
      <c r="K39" s="243"/>
    </row>
    <row r="40" spans="1:11" ht="10.5" customHeight="1">
      <c r="A40" s="35"/>
      <c r="B40" s="218"/>
      <c r="C40" s="291"/>
      <c r="D40" s="292" t="s">
        <v>146</v>
      </c>
      <c r="E40" s="257">
        <v>1246000</v>
      </c>
      <c r="F40" s="258">
        <v>168900</v>
      </c>
      <c r="G40" s="257">
        <v>168900</v>
      </c>
      <c r="H40" s="256"/>
      <c r="I40" s="259"/>
      <c r="J40" s="256"/>
      <c r="K40" s="293"/>
    </row>
    <row r="41" spans="1:11" ht="10.5" customHeight="1" thickBot="1">
      <c r="A41" s="35"/>
      <c r="B41" s="261"/>
      <c r="C41" s="262">
        <v>70021</v>
      </c>
      <c r="D41" s="263" t="s">
        <v>147</v>
      </c>
      <c r="E41" s="264"/>
      <c r="F41" s="265">
        <v>600000</v>
      </c>
      <c r="G41" s="266"/>
      <c r="H41" s="263"/>
      <c r="I41" s="264"/>
      <c r="J41" s="263"/>
      <c r="K41" s="294">
        <v>600000</v>
      </c>
    </row>
    <row r="42" spans="1:11" ht="10.5" customHeight="1">
      <c r="A42" s="35"/>
      <c r="B42" s="233">
        <v>710</v>
      </c>
      <c r="C42" s="277"/>
      <c r="D42" s="278" t="s">
        <v>26</v>
      </c>
      <c r="E42" s="280">
        <f aca="true" t="shared" si="5" ref="E42:K42">SUM(E43:E47)</f>
        <v>50700</v>
      </c>
      <c r="F42" s="286">
        <f t="shared" si="5"/>
        <v>304800</v>
      </c>
      <c r="G42" s="280">
        <f t="shared" si="5"/>
        <v>44800</v>
      </c>
      <c r="H42" s="278">
        <f t="shared" si="5"/>
        <v>0</v>
      </c>
      <c r="I42" s="279">
        <f t="shared" si="5"/>
        <v>0</v>
      </c>
      <c r="J42" s="278">
        <f t="shared" si="5"/>
        <v>0</v>
      </c>
      <c r="K42" s="287">
        <f t="shared" si="5"/>
        <v>260000</v>
      </c>
    </row>
    <row r="43" spans="1:11" ht="10.5" customHeight="1">
      <c r="A43" s="35"/>
      <c r="B43" s="218"/>
      <c r="C43" s="252">
        <v>71004</v>
      </c>
      <c r="D43" s="244" t="s">
        <v>148</v>
      </c>
      <c r="E43" s="245"/>
      <c r="F43" s="244"/>
      <c r="G43" s="245"/>
      <c r="H43" s="244"/>
      <c r="I43" s="245"/>
      <c r="J43" s="240"/>
      <c r="K43" s="295"/>
    </row>
    <row r="44" spans="1:11" ht="10.5" customHeight="1">
      <c r="A44" s="35"/>
      <c r="B44" s="218"/>
      <c r="C44" s="210"/>
      <c r="D44" s="247" t="s">
        <v>149</v>
      </c>
      <c r="E44" s="248"/>
      <c r="F44" s="249">
        <v>180000</v>
      </c>
      <c r="G44" s="250"/>
      <c r="H44" s="247"/>
      <c r="I44" s="248"/>
      <c r="J44" s="242"/>
      <c r="K44" s="296">
        <v>180000</v>
      </c>
    </row>
    <row r="45" spans="1:11" ht="10.5" customHeight="1">
      <c r="A45" s="35"/>
      <c r="B45" s="218"/>
      <c r="C45" s="252">
        <v>71014</v>
      </c>
      <c r="D45" s="244" t="s">
        <v>150</v>
      </c>
      <c r="E45" s="245"/>
      <c r="F45" s="244"/>
      <c r="G45" s="245"/>
      <c r="H45" s="244"/>
      <c r="I45" s="245"/>
      <c r="J45" s="244"/>
      <c r="K45" s="243"/>
    </row>
    <row r="46" spans="1:11" ht="10.5" customHeight="1">
      <c r="A46" s="35"/>
      <c r="B46" s="218"/>
      <c r="C46" s="255"/>
      <c r="D46" s="256" t="s">
        <v>151</v>
      </c>
      <c r="E46" s="259"/>
      <c r="F46" s="258">
        <v>31000</v>
      </c>
      <c r="G46" s="257">
        <v>31000</v>
      </c>
      <c r="H46" s="256"/>
      <c r="I46" s="259"/>
      <c r="J46" s="256"/>
      <c r="K46" s="293"/>
    </row>
    <row r="47" spans="1:11" ht="10.5" customHeight="1" thickBot="1">
      <c r="A47" s="35"/>
      <c r="B47" s="261"/>
      <c r="C47" s="262">
        <v>71035</v>
      </c>
      <c r="D47" s="263" t="s">
        <v>152</v>
      </c>
      <c r="E47" s="266">
        <v>50700</v>
      </c>
      <c r="F47" s="265">
        <v>93800</v>
      </c>
      <c r="G47" s="266">
        <v>13800</v>
      </c>
      <c r="H47" s="263"/>
      <c r="I47" s="264"/>
      <c r="J47" s="263"/>
      <c r="K47" s="294">
        <v>80000</v>
      </c>
    </row>
    <row r="48" spans="1:11" ht="10.5" customHeight="1">
      <c r="A48" s="35"/>
      <c r="B48" s="233">
        <v>750</v>
      </c>
      <c r="C48" s="234"/>
      <c r="D48" s="235" t="s">
        <v>31</v>
      </c>
      <c r="E48" s="236">
        <f aca="true" t="shared" si="6" ref="E48:K48">SUM(E49:E55)</f>
        <v>203836</v>
      </c>
      <c r="F48" s="274">
        <f t="shared" si="6"/>
        <v>3208850</v>
      </c>
      <c r="G48" s="236">
        <f t="shared" si="6"/>
        <v>3173850</v>
      </c>
      <c r="H48" s="274">
        <f t="shared" si="6"/>
        <v>1887400</v>
      </c>
      <c r="I48" s="236">
        <f t="shared" si="6"/>
        <v>385550</v>
      </c>
      <c r="J48" s="274">
        <f t="shared" si="6"/>
        <v>0</v>
      </c>
      <c r="K48" s="238">
        <f t="shared" si="6"/>
        <v>35000</v>
      </c>
    </row>
    <row r="49" spans="1:11" ht="10.5" customHeight="1">
      <c r="A49" s="35"/>
      <c r="B49" s="218"/>
      <c r="C49" s="297">
        <v>75011</v>
      </c>
      <c r="D49" s="298" t="s">
        <v>153</v>
      </c>
      <c r="E49" s="299">
        <v>154436</v>
      </c>
      <c r="F49" s="300">
        <v>334250</v>
      </c>
      <c r="G49" s="299">
        <v>334250</v>
      </c>
      <c r="H49" s="301">
        <v>252900</v>
      </c>
      <c r="I49" s="299">
        <v>53950</v>
      </c>
      <c r="J49" s="301"/>
      <c r="K49" s="302"/>
    </row>
    <row r="50" spans="1:11" ht="10.5" customHeight="1">
      <c r="A50" s="35"/>
      <c r="B50" s="218"/>
      <c r="C50" s="297">
        <v>75022</v>
      </c>
      <c r="D50" s="298" t="s">
        <v>154</v>
      </c>
      <c r="E50" s="303"/>
      <c r="F50" s="300">
        <v>142000</v>
      </c>
      <c r="G50" s="299">
        <v>142000</v>
      </c>
      <c r="H50" s="298"/>
      <c r="I50" s="303"/>
      <c r="J50" s="298"/>
      <c r="K50" s="302"/>
    </row>
    <row r="51" spans="1:11" ht="10.5" customHeight="1">
      <c r="A51" s="35"/>
      <c r="B51" s="218"/>
      <c r="C51" s="297">
        <v>75023</v>
      </c>
      <c r="D51" s="298" t="s">
        <v>155</v>
      </c>
      <c r="E51" s="299">
        <v>49400</v>
      </c>
      <c r="F51" s="300">
        <v>2685600</v>
      </c>
      <c r="G51" s="299">
        <v>2660600</v>
      </c>
      <c r="H51" s="301">
        <v>1634500</v>
      </c>
      <c r="I51" s="299">
        <v>331600</v>
      </c>
      <c r="J51" s="301"/>
      <c r="K51" s="304">
        <v>25000</v>
      </c>
    </row>
    <row r="52" spans="1:11" ht="10.5" customHeight="1">
      <c r="A52" s="35"/>
      <c r="B52" s="218"/>
      <c r="C52" s="239">
        <v>75058</v>
      </c>
      <c r="D52" s="288" t="s">
        <v>156</v>
      </c>
      <c r="E52" s="245"/>
      <c r="F52" s="244"/>
      <c r="G52" s="245"/>
      <c r="H52" s="244"/>
      <c r="I52" s="245"/>
      <c r="J52" s="244"/>
      <c r="K52" s="243"/>
    </row>
    <row r="53" spans="1:11" ht="10.5" customHeight="1">
      <c r="A53" s="35"/>
      <c r="B53" s="218"/>
      <c r="C53" s="305"/>
      <c r="D53" s="289" t="s">
        <v>157</v>
      </c>
      <c r="E53" s="248"/>
      <c r="F53" s="247"/>
      <c r="G53" s="248"/>
      <c r="H53" s="247"/>
      <c r="I53" s="248"/>
      <c r="J53" s="247"/>
      <c r="K53" s="290"/>
    </row>
    <row r="54" spans="1:11" ht="10.5" customHeight="1">
      <c r="A54" s="35"/>
      <c r="B54" s="218"/>
      <c r="C54" s="305"/>
      <c r="D54" s="289" t="s">
        <v>158</v>
      </c>
      <c r="E54" s="259"/>
      <c r="F54" s="258">
        <v>15000</v>
      </c>
      <c r="G54" s="257">
        <v>15000</v>
      </c>
      <c r="H54" s="256"/>
      <c r="I54" s="259"/>
      <c r="J54" s="256"/>
      <c r="K54" s="293"/>
    </row>
    <row r="55" spans="1:11" ht="10.5" customHeight="1" thickBot="1">
      <c r="A55" s="35"/>
      <c r="B55" s="228"/>
      <c r="C55" s="306">
        <v>75095</v>
      </c>
      <c r="D55" s="270" t="s">
        <v>316</v>
      </c>
      <c r="E55" s="307"/>
      <c r="F55" s="265">
        <v>32000</v>
      </c>
      <c r="G55" s="266">
        <v>22000</v>
      </c>
      <c r="H55" s="263"/>
      <c r="I55" s="264"/>
      <c r="J55" s="263"/>
      <c r="K55" s="294">
        <v>10000</v>
      </c>
    </row>
    <row r="56" spans="1:11" ht="10.5" customHeight="1">
      <c r="A56" s="35"/>
      <c r="B56" s="233">
        <v>751</v>
      </c>
      <c r="C56" s="210"/>
      <c r="D56" s="308" t="s">
        <v>105</v>
      </c>
      <c r="E56" s="309">
        <f aca="true" t="shared" si="7" ref="E56:K56">SUM(E58:E59)</f>
        <v>3896</v>
      </c>
      <c r="F56" s="310">
        <f t="shared" si="7"/>
        <v>3896</v>
      </c>
      <c r="G56" s="309">
        <f t="shared" si="7"/>
        <v>3896</v>
      </c>
      <c r="H56" s="308">
        <f t="shared" si="7"/>
        <v>0</v>
      </c>
      <c r="I56" s="225">
        <f t="shared" si="7"/>
        <v>0</v>
      </c>
      <c r="J56" s="308">
        <f t="shared" si="7"/>
        <v>0</v>
      </c>
      <c r="K56" s="311">
        <f t="shared" si="7"/>
        <v>0</v>
      </c>
    </row>
    <row r="57" spans="1:11" ht="10.5" customHeight="1">
      <c r="A57" s="35"/>
      <c r="B57" s="218"/>
      <c r="C57" s="255"/>
      <c r="D57" s="312" t="s">
        <v>106</v>
      </c>
      <c r="E57" s="259"/>
      <c r="F57" s="256"/>
      <c r="G57" s="259"/>
      <c r="H57" s="256"/>
      <c r="I57" s="259"/>
      <c r="J57" s="256"/>
      <c r="K57" s="260"/>
    </row>
    <row r="58" spans="1:11" ht="10.5" customHeight="1">
      <c r="A58" s="35"/>
      <c r="B58" s="218"/>
      <c r="C58" s="210">
        <v>75101</v>
      </c>
      <c r="D58" s="247" t="s">
        <v>105</v>
      </c>
      <c r="E58" s="248"/>
      <c r="F58" s="247"/>
      <c r="G58" s="248"/>
      <c r="H58" s="247"/>
      <c r="I58" s="248"/>
      <c r="J58" s="247"/>
      <c r="K58" s="290"/>
    </row>
    <row r="59" spans="1:11" ht="10.5" customHeight="1" thickBot="1">
      <c r="A59" s="35"/>
      <c r="B59" s="261"/>
      <c r="C59" s="227"/>
      <c r="D59" s="282" t="s">
        <v>106</v>
      </c>
      <c r="E59" s="285">
        <v>3896</v>
      </c>
      <c r="F59" s="284">
        <v>3896</v>
      </c>
      <c r="G59" s="285">
        <v>3896</v>
      </c>
      <c r="H59" s="282"/>
      <c r="I59" s="283"/>
      <c r="J59" s="282"/>
      <c r="K59" s="267"/>
    </row>
    <row r="60" spans="1:11" ht="10.5" customHeight="1">
      <c r="A60" s="35"/>
      <c r="B60" s="233">
        <v>752</v>
      </c>
      <c r="C60" s="234"/>
      <c r="D60" s="235" t="s">
        <v>38</v>
      </c>
      <c r="E60" s="236">
        <f aca="true" t="shared" si="8" ref="E60:K60">SUM(E61)</f>
        <v>500</v>
      </c>
      <c r="F60" s="274">
        <f t="shared" si="8"/>
        <v>500</v>
      </c>
      <c r="G60" s="236">
        <f t="shared" si="8"/>
        <v>500</v>
      </c>
      <c r="H60" s="235">
        <f t="shared" si="8"/>
        <v>0</v>
      </c>
      <c r="I60" s="237">
        <f t="shared" si="8"/>
        <v>0</v>
      </c>
      <c r="J60" s="235">
        <f t="shared" si="8"/>
        <v>0</v>
      </c>
      <c r="K60" s="268">
        <f t="shared" si="8"/>
        <v>0</v>
      </c>
    </row>
    <row r="61" spans="1:11" ht="10.5" customHeight="1" thickBot="1">
      <c r="A61" s="35"/>
      <c r="B61" s="261"/>
      <c r="C61" s="269">
        <v>75212</v>
      </c>
      <c r="D61" s="270" t="s">
        <v>159</v>
      </c>
      <c r="E61" s="272">
        <v>500</v>
      </c>
      <c r="F61" s="263">
        <v>500</v>
      </c>
      <c r="G61" s="272">
        <v>500</v>
      </c>
      <c r="H61" s="270"/>
      <c r="I61" s="272"/>
      <c r="J61" s="270"/>
      <c r="K61" s="273"/>
    </row>
    <row r="62" spans="1:11" ht="10.5" customHeight="1">
      <c r="A62" s="35"/>
      <c r="B62" s="233">
        <v>754</v>
      </c>
      <c r="C62" s="277"/>
      <c r="D62" s="313" t="s">
        <v>40</v>
      </c>
      <c r="E62" s="314">
        <f aca="true" t="shared" si="9" ref="E62:K62">SUM(E63:E66)</f>
        <v>18700</v>
      </c>
      <c r="F62" s="315">
        <f t="shared" si="9"/>
        <v>280850</v>
      </c>
      <c r="G62" s="314">
        <f t="shared" si="9"/>
        <v>271850</v>
      </c>
      <c r="H62" s="315">
        <f t="shared" si="9"/>
        <v>144600</v>
      </c>
      <c r="I62" s="314">
        <f t="shared" si="9"/>
        <v>30800</v>
      </c>
      <c r="J62" s="287">
        <f t="shared" si="9"/>
        <v>0</v>
      </c>
      <c r="K62" s="316">
        <f t="shared" si="9"/>
        <v>9000</v>
      </c>
    </row>
    <row r="63" spans="1:11" ht="10.5" customHeight="1">
      <c r="A63" s="35"/>
      <c r="B63" s="215"/>
      <c r="C63" s="317"/>
      <c r="D63" s="318" t="s">
        <v>41</v>
      </c>
      <c r="E63" s="259"/>
      <c r="F63" s="256"/>
      <c r="G63" s="259"/>
      <c r="H63" s="256"/>
      <c r="I63" s="259"/>
      <c r="J63" s="293"/>
      <c r="K63" s="319"/>
    </row>
    <row r="64" spans="1:11" ht="10.5" customHeight="1" thickBot="1">
      <c r="A64" s="35"/>
      <c r="B64" s="228"/>
      <c r="C64" s="262">
        <v>75412</v>
      </c>
      <c r="D64" s="263" t="s">
        <v>160</v>
      </c>
      <c r="E64" s="264"/>
      <c r="F64" s="265">
        <v>77200</v>
      </c>
      <c r="G64" s="266">
        <v>68200</v>
      </c>
      <c r="H64" s="263"/>
      <c r="I64" s="264"/>
      <c r="J64" s="267"/>
      <c r="K64" s="320">
        <v>9000</v>
      </c>
    </row>
    <row r="65" spans="1:11" ht="10.5" customHeight="1">
      <c r="A65" s="35"/>
      <c r="B65" s="211"/>
      <c r="C65" s="234">
        <v>75414</v>
      </c>
      <c r="D65" s="321" t="s">
        <v>161</v>
      </c>
      <c r="E65" s="322">
        <v>700</v>
      </c>
      <c r="F65" s="321">
        <v>700</v>
      </c>
      <c r="G65" s="322">
        <v>700</v>
      </c>
      <c r="H65" s="321"/>
      <c r="I65" s="322"/>
      <c r="J65" s="321"/>
      <c r="K65" s="323"/>
    </row>
    <row r="66" spans="1:11" ht="10.5" customHeight="1" thickBot="1">
      <c r="A66" s="35"/>
      <c r="B66" s="228"/>
      <c r="C66" s="269">
        <v>75416</v>
      </c>
      <c r="D66" s="270" t="s">
        <v>162</v>
      </c>
      <c r="E66" s="271">
        <v>18000</v>
      </c>
      <c r="F66" s="265">
        <v>202950</v>
      </c>
      <c r="G66" s="271">
        <v>202950</v>
      </c>
      <c r="H66" s="275">
        <v>144600</v>
      </c>
      <c r="I66" s="271">
        <v>30800</v>
      </c>
      <c r="J66" s="275"/>
      <c r="K66" s="273"/>
    </row>
    <row r="67" spans="1:11" ht="10.5" customHeight="1">
      <c r="A67" s="35"/>
      <c r="B67" s="233">
        <v>756</v>
      </c>
      <c r="C67" s="224"/>
      <c r="D67" s="324" t="s">
        <v>163</v>
      </c>
      <c r="E67" s="314">
        <f aca="true" t="shared" si="10" ref="E67:K67">SUM(E72:E87)</f>
        <v>15492646</v>
      </c>
      <c r="F67" s="315">
        <f t="shared" si="10"/>
        <v>300900</v>
      </c>
      <c r="G67" s="314">
        <f t="shared" si="10"/>
        <v>300900</v>
      </c>
      <c r="H67" s="324">
        <f t="shared" si="10"/>
        <v>0</v>
      </c>
      <c r="I67" s="314">
        <f t="shared" si="10"/>
        <v>3800</v>
      </c>
      <c r="J67" s="324">
        <f t="shared" si="10"/>
        <v>0</v>
      </c>
      <c r="K67" s="281">
        <f t="shared" si="10"/>
        <v>0</v>
      </c>
    </row>
    <row r="68" spans="1:11" ht="10.5" customHeight="1">
      <c r="A68" s="35"/>
      <c r="B68" s="218"/>
      <c r="C68" s="210"/>
      <c r="D68" s="308" t="s">
        <v>164</v>
      </c>
      <c r="E68" s="248"/>
      <c r="F68" s="247"/>
      <c r="G68" s="248"/>
      <c r="H68" s="247"/>
      <c r="I68" s="248"/>
      <c r="J68" s="247"/>
      <c r="K68" s="290"/>
    </row>
    <row r="69" spans="1:11" ht="10.5" customHeight="1">
      <c r="A69" s="35"/>
      <c r="B69" s="218"/>
      <c r="C69" s="210"/>
      <c r="D69" s="308" t="s">
        <v>308</v>
      </c>
      <c r="E69" s="248"/>
      <c r="F69" s="247"/>
      <c r="G69" s="248"/>
      <c r="H69" s="247"/>
      <c r="I69" s="248"/>
      <c r="J69" s="247"/>
      <c r="K69" s="290"/>
    </row>
    <row r="70" spans="1:11" ht="10.5" customHeight="1">
      <c r="A70" s="35"/>
      <c r="B70" s="218"/>
      <c r="C70" s="210"/>
      <c r="D70" s="308" t="s">
        <v>317</v>
      </c>
      <c r="E70" s="248"/>
      <c r="F70" s="247"/>
      <c r="G70" s="248"/>
      <c r="H70" s="247"/>
      <c r="I70" s="248"/>
      <c r="J70" s="247"/>
      <c r="K70" s="290"/>
    </row>
    <row r="71" spans="1:11" ht="10.5" customHeight="1">
      <c r="A71" s="35"/>
      <c r="B71" s="218"/>
      <c r="C71" s="210"/>
      <c r="D71" s="312" t="s">
        <v>275</v>
      </c>
      <c r="E71" s="248"/>
      <c r="F71" s="247"/>
      <c r="G71" s="248"/>
      <c r="H71" s="247"/>
      <c r="I71" s="248"/>
      <c r="J71" s="247"/>
      <c r="K71" s="290"/>
    </row>
    <row r="72" spans="1:11" ht="10.5" customHeight="1">
      <c r="A72" s="35"/>
      <c r="B72" s="218"/>
      <c r="C72" s="252">
        <v>75601</v>
      </c>
      <c r="D72" s="247" t="s">
        <v>165</v>
      </c>
      <c r="E72" s="245"/>
      <c r="F72" s="244"/>
      <c r="G72" s="245"/>
      <c r="H72" s="244"/>
      <c r="I72" s="245"/>
      <c r="J72" s="244"/>
      <c r="K72" s="243"/>
    </row>
    <row r="73" spans="1:11" ht="10.5" customHeight="1">
      <c r="A73" s="35"/>
      <c r="B73" s="218"/>
      <c r="C73" s="210"/>
      <c r="D73" s="247" t="s">
        <v>166</v>
      </c>
      <c r="E73" s="250">
        <v>58800</v>
      </c>
      <c r="F73" s="247">
        <v>0</v>
      </c>
      <c r="G73" s="248"/>
      <c r="H73" s="247"/>
      <c r="I73" s="248"/>
      <c r="J73" s="247"/>
      <c r="K73" s="290"/>
    </row>
    <row r="74" spans="1:11" ht="10.5" customHeight="1">
      <c r="A74" s="35"/>
      <c r="B74" s="218"/>
      <c r="C74" s="252">
        <v>75615</v>
      </c>
      <c r="D74" s="244" t="s">
        <v>167</v>
      </c>
      <c r="E74" s="241"/>
      <c r="F74" s="288"/>
      <c r="G74" s="245"/>
      <c r="H74" s="244"/>
      <c r="I74" s="245"/>
      <c r="J74" s="244"/>
      <c r="K74" s="243"/>
    </row>
    <row r="75" spans="1:11" ht="10.5" customHeight="1">
      <c r="A75" s="35"/>
      <c r="B75" s="218"/>
      <c r="C75" s="210"/>
      <c r="D75" s="247" t="s">
        <v>168</v>
      </c>
      <c r="E75" s="232"/>
      <c r="F75" s="289"/>
      <c r="G75" s="248"/>
      <c r="H75" s="247"/>
      <c r="I75" s="248"/>
      <c r="J75" s="247"/>
      <c r="K75" s="290"/>
    </row>
    <row r="76" spans="1:11" ht="10.5" customHeight="1">
      <c r="A76" s="35"/>
      <c r="B76" s="218"/>
      <c r="C76" s="210"/>
      <c r="D76" s="247" t="s">
        <v>318</v>
      </c>
      <c r="E76" s="232"/>
      <c r="F76" s="289"/>
      <c r="G76" s="248"/>
      <c r="H76" s="247"/>
      <c r="I76" s="248"/>
      <c r="J76" s="247"/>
      <c r="K76" s="290"/>
    </row>
    <row r="77" spans="1:11" ht="10.5" customHeight="1">
      <c r="A77" s="35"/>
      <c r="B77" s="218"/>
      <c r="C77" s="210"/>
      <c r="D77" s="247" t="s">
        <v>319</v>
      </c>
      <c r="E77" s="232"/>
      <c r="F77" s="289"/>
      <c r="G77" s="248"/>
      <c r="H77" s="247"/>
      <c r="I77" s="248"/>
      <c r="J77" s="247"/>
      <c r="K77" s="290"/>
    </row>
    <row r="78" spans="1:11" ht="10.5" customHeight="1">
      <c r="A78" s="35"/>
      <c r="B78" s="218"/>
      <c r="C78" s="210"/>
      <c r="D78" s="247" t="s">
        <v>320</v>
      </c>
      <c r="E78" s="325">
        <v>7639700</v>
      </c>
      <c r="F78" s="289">
        <v>0</v>
      </c>
      <c r="G78" s="248"/>
      <c r="H78" s="247"/>
      <c r="I78" s="248"/>
      <c r="J78" s="247"/>
      <c r="K78" s="290"/>
    </row>
    <row r="79" spans="1:11" ht="10.5" customHeight="1">
      <c r="A79" s="35"/>
      <c r="B79" s="215"/>
      <c r="C79" s="252">
        <v>75618</v>
      </c>
      <c r="D79" s="244" t="s">
        <v>169</v>
      </c>
      <c r="E79" s="248"/>
      <c r="F79" s="244"/>
      <c r="G79" s="245"/>
      <c r="H79" s="244"/>
      <c r="I79" s="245"/>
      <c r="J79" s="244"/>
      <c r="K79" s="243"/>
    </row>
    <row r="80" spans="1:11" ht="10.5" customHeight="1">
      <c r="A80" s="35"/>
      <c r="B80" s="215"/>
      <c r="C80" s="209"/>
      <c r="D80" s="247" t="s">
        <v>170</v>
      </c>
      <c r="E80" s="248"/>
      <c r="F80" s="247"/>
      <c r="G80" s="248"/>
      <c r="H80" s="247"/>
      <c r="I80" s="248"/>
      <c r="J80" s="247"/>
      <c r="K80" s="290"/>
    </row>
    <row r="81" spans="1:11" ht="10.5" customHeight="1">
      <c r="A81" s="35"/>
      <c r="B81" s="215"/>
      <c r="C81" s="209"/>
      <c r="D81" s="247" t="s">
        <v>171</v>
      </c>
      <c r="E81" s="250">
        <v>826000</v>
      </c>
      <c r="F81" s="247">
        <v>0</v>
      </c>
      <c r="G81" s="248"/>
      <c r="H81" s="247"/>
      <c r="I81" s="248"/>
      <c r="J81" s="247"/>
      <c r="K81" s="290"/>
    </row>
    <row r="82" spans="1:11" ht="10.5" customHeight="1">
      <c r="A82" s="35"/>
      <c r="B82" s="215"/>
      <c r="C82" s="239">
        <v>75621</v>
      </c>
      <c r="D82" s="244" t="s">
        <v>172</v>
      </c>
      <c r="E82" s="245"/>
      <c r="F82" s="244"/>
      <c r="G82" s="245"/>
      <c r="H82" s="244"/>
      <c r="I82" s="245"/>
      <c r="J82" s="244"/>
      <c r="K82" s="243"/>
    </row>
    <row r="83" spans="1:11" ht="10.5" customHeight="1">
      <c r="A83" s="35"/>
      <c r="B83" s="215"/>
      <c r="C83" s="246"/>
      <c r="D83" s="247" t="s">
        <v>173</v>
      </c>
      <c r="E83" s="248"/>
      <c r="F83" s="247"/>
      <c r="G83" s="248"/>
      <c r="H83" s="247"/>
      <c r="I83" s="248"/>
      <c r="J83" s="247"/>
      <c r="K83" s="290"/>
    </row>
    <row r="84" spans="1:11" ht="10.5" customHeight="1">
      <c r="A84" s="35"/>
      <c r="B84" s="215"/>
      <c r="C84" s="291"/>
      <c r="D84" s="256" t="s">
        <v>321</v>
      </c>
      <c r="E84" s="250">
        <v>6968146</v>
      </c>
      <c r="F84" s="247"/>
      <c r="G84" s="248"/>
      <c r="H84" s="247"/>
      <c r="I84" s="248"/>
      <c r="J84" s="247"/>
      <c r="K84" s="290"/>
    </row>
    <row r="85" spans="1:11" ht="10.5" customHeight="1">
      <c r="A85" s="35"/>
      <c r="B85" s="215"/>
      <c r="C85" s="210">
        <v>75647</v>
      </c>
      <c r="D85" s="247" t="s">
        <v>322</v>
      </c>
      <c r="E85" s="245"/>
      <c r="F85" s="244"/>
      <c r="G85" s="245"/>
      <c r="H85" s="244"/>
      <c r="I85" s="245"/>
      <c r="J85" s="244"/>
      <c r="K85" s="243"/>
    </row>
    <row r="86" spans="1:11" ht="10.5" customHeight="1">
      <c r="A86" s="35"/>
      <c r="B86" s="215"/>
      <c r="C86" s="210"/>
      <c r="D86" s="247" t="s">
        <v>323</v>
      </c>
      <c r="E86" s="248"/>
      <c r="F86" s="247"/>
      <c r="G86" s="248"/>
      <c r="H86" s="247"/>
      <c r="I86" s="248"/>
      <c r="J86" s="247"/>
      <c r="K86" s="290"/>
    </row>
    <row r="87" spans="1:11" ht="10.5" customHeight="1" thickBot="1">
      <c r="A87" s="35"/>
      <c r="B87" s="228"/>
      <c r="C87" s="227"/>
      <c r="D87" s="282" t="s">
        <v>324</v>
      </c>
      <c r="E87" s="283"/>
      <c r="F87" s="284">
        <v>300900</v>
      </c>
      <c r="G87" s="285">
        <v>300900</v>
      </c>
      <c r="H87" s="282"/>
      <c r="I87" s="285">
        <v>3800</v>
      </c>
      <c r="J87" s="282"/>
      <c r="K87" s="267"/>
    </row>
    <row r="88" spans="1:11" ht="10.5" customHeight="1">
      <c r="A88" s="35"/>
      <c r="B88" s="233">
        <v>757</v>
      </c>
      <c r="C88" s="277"/>
      <c r="D88" s="278" t="s">
        <v>108</v>
      </c>
      <c r="E88" s="279">
        <f aca="true" t="shared" si="11" ref="E88:K88">SUM(E89:E93)</f>
        <v>0</v>
      </c>
      <c r="F88" s="286">
        <f t="shared" si="11"/>
        <v>142000</v>
      </c>
      <c r="G88" s="280">
        <f t="shared" si="11"/>
        <v>142000</v>
      </c>
      <c r="H88" s="278">
        <f t="shared" si="11"/>
        <v>0</v>
      </c>
      <c r="I88" s="279"/>
      <c r="J88" s="278">
        <f t="shared" si="11"/>
        <v>0</v>
      </c>
      <c r="K88" s="281">
        <f t="shared" si="11"/>
        <v>0</v>
      </c>
    </row>
    <row r="89" spans="1:11" ht="10.5" customHeight="1">
      <c r="A89" s="35"/>
      <c r="B89" s="215"/>
      <c r="C89" s="252">
        <v>75702</v>
      </c>
      <c r="D89" s="244" t="s">
        <v>174</v>
      </c>
      <c r="E89" s="245"/>
      <c r="F89" s="244"/>
      <c r="G89" s="245"/>
      <c r="H89" s="244"/>
      <c r="I89" s="245"/>
      <c r="J89" s="244"/>
      <c r="K89" s="243"/>
    </row>
    <row r="90" spans="1:11" ht="10.5" customHeight="1">
      <c r="A90" s="35"/>
      <c r="B90" s="215"/>
      <c r="C90" s="210"/>
      <c r="D90" s="247" t="s">
        <v>175</v>
      </c>
      <c r="E90" s="248"/>
      <c r="F90" s="247"/>
      <c r="G90" s="248"/>
      <c r="H90" s="247"/>
      <c r="I90" s="248"/>
      <c r="J90" s="247"/>
      <c r="K90" s="290"/>
    </row>
    <row r="91" spans="1:11" ht="10.5" customHeight="1">
      <c r="A91" s="35"/>
      <c r="B91" s="215"/>
      <c r="C91" s="210"/>
      <c r="D91" s="247" t="s">
        <v>176</v>
      </c>
      <c r="E91" s="248"/>
      <c r="F91" s="249">
        <v>80000</v>
      </c>
      <c r="G91" s="250">
        <v>80000</v>
      </c>
      <c r="H91" s="247"/>
      <c r="I91" s="248"/>
      <c r="J91" s="247"/>
      <c r="K91" s="290"/>
    </row>
    <row r="92" spans="1:11" ht="10.5" customHeight="1">
      <c r="A92" s="35"/>
      <c r="B92" s="215"/>
      <c r="C92" s="252">
        <v>75704</v>
      </c>
      <c r="D92" s="244" t="s">
        <v>177</v>
      </c>
      <c r="E92" s="245"/>
      <c r="F92" s="244"/>
      <c r="G92" s="245"/>
      <c r="H92" s="244"/>
      <c r="I92" s="245"/>
      <c r="J92" s="244"/>
      <c r="K92" s="243"/>
    </row>
    <row r="93" spans="1:11" ht="10.5" customHeight="1" thickBot="1">
      <c r="A93" s="35"/>
      <c r="B93" s="228"/>
      <c r="C93" s="227"/>
      <c r="D93" s="282" t="s">
        <v>178</v>
      </c>
      <c r="E93" s="283"/>
      <c r="F93" s="284">
        <v>62000</v>
      </c>
      <c r="G93" s="285">
        <v>62000</v>
      </c>
      <c r="H93" s="282"/>
      <c r="I93" s="283"/>
      <c r="J93" s="282"/>
      <c r="K93" s="267"/>
    </row>
    <row r="94" spans="1:11" ht="10.5" customHeight="1">
      <c r="A94" s="35"/>
      <c r="B94" s="233">
        <v>758</v>
      </c>
      <c r="C94" s="326"/>
      <c r="D94" s="278" t="s">
        <v>70</v>
      </c>
      <c r="E94" s="280">
        <f aca="true" t="shared" si="12" ref="E94:K94">SUM(E95:E101)</f>
        <v>8784190</v>
      </c>
      <c r="F94" s="286">
        <f t="shared" si="12"/>
        <v>400000</v>
      </c>
      <c r="G94" s="279">
        <f t="shared" si="12"/>
        <v>400000</v>
      </c>
      <c r="H94" s="278">
        <f t="shared" si="12"/>
        <v>0</v>
      </c>
      <c r="I94" s="279">
        <f t="shared" si="12"/>
        <v>0</v>
      </c>
      <c r="J94" s="278">
        <f t="shared" si="12"/>
        <v>0</v>
      </c>
      <c r="K94" s="281">
        <f t="shared" si="12"/>
        <v>0</v>
      </c>
    </row>
    <row r="95" spans="1:11" ht="10.5" customHeight="1" thickBot="1">
      <c r="A95" s="35"/>
      <c r="B95" s="261"/>
      <c r="C95" s="327">
        <v>75801</v>
      </c>
      <c r="D95" s="328" t="s">
        <v>179</v>
      </c>
      <c r="E95" s="329"/>
      <c r="F95" s="328"/>
      <c r="G95" s="329"/>
      <c r="H95" s="328"/>
      <c r="I95" s="329"/>
      <c r="J95" s="328"/>
      <c r="K95" s="273"/>
    </row>
    <row r="96" spans="1:11" ht="10.5" customHeight="1">
      <c r="A96" s="35"/>
      <c r="B96" s="233"/>
      <c r="C96" s="224"/>
      <c r="D96" s="330" t="s">
        <v>180</v>
      </c>
      <c r="E96" s="331">
        <v>8165703</v>
      </c>
      <c r="F96" s="330"/>
      <c r="G96" s="332"/>
      <c r="H96" s="330"/>
      <c r="I96" s="332"/>
      <c r="J96" s="330"/>
      <c r="K96" s="333"/>
    </row>
    <row r="97" spans="1:11" ht="10.5" customHeight="1">
      <c r="A97" s="35"/>
      <c r="B97" s="218"/>
      <c r="C97" s="252">
        <v>75831</v>
      </c>
      <c r="D97" s="244" t="s">
        <v>325</v>
      </c>
      <c r="E97" s="245"/>
      <c r="F97" s="244"/>
      <c r="G97" s="245"/>
      <c r="H97" s="244"/>
      <c r="I97" s="245"/>
      <c r="J97" s="244"/>
      <c r="K97" s="243"/>
    </row>
    <row r="98" spans="1:11" ht="10.5" customHeight="1">
      <c r="A98" s="35"/>
      <c r="B98" s="218"/>
      <c r="C98" s="210"/>
      <c r="D98" s="247" t="s">
        <v>180</v>
      </c>
      <c r="E98" s="250">
        <v>618487</v>
      </c>
      <c r="F98" s="247"/>
      <c r="G98" s="248"/>
      <c r="H98" s="247"/>
      <c r="I98" s="248"/>
      <c r="J98" s="247"/>
      <c r="K98" s="290"/>
    </row>
    <row r="99" spans="1:11" ht="10.5" customHeight="1">
      <c r="A99" s="35"/>
      <c r="B99" s="218"/>
      <c r="C99" s="252">
        <v>75805</v>
      </c>
      <c r="D99" s="244" t="s">
        <v>181</v>
      </c>
      <c r="E99" s="245"/>
      <c r="F99" s="244"/>
      <c r="G99" s="245"/>
      <c r="H99" s="244"/>
      <c r="I99" s="245"/>
      <c r="J99" s="244"/>
      <c r="K99" s="243"/>
    </row>
    <row r="100" spans="1:11" ht="10.5" customHeight="1">
      <c r="A100" s="35"/>
      <c r="B100" s="218"/>
      <c r="C100" s="255"/>
      <c r="D100" s="256" t="s">
        <v>180</v>
      </c>
      <c r="E100" s="259"/>
      <c r="F100" s="256"/>
      <c r="G100" s="259"/>
      <c r="H100" s="256"/>
      <c r="I100" s="259"/>
      <c r="J100" s="256"/>
      <c r="K100" s="293"/>
    </row>
    <row r="101" spans="1:11" ht="10.5" customHeight="1" thickBot="1">
      <c r="A101" s="35"/>
      <c r="B101" s="228"/>
      <c r="C101" s="262">
        <v>75818</v>
      </c>
      <c r="D101" s="263" t="s">
        <v>182</v>
      </c>
      <c r="E101" s="264"/>
      <c r="F101" s="265">
        <v>400000</v>
      </c>
      <c r="G101" s="266">
        <v>400000</v>
      </c>
      <c r="H101" s="263"/>
      <c r="I101" s="264"/>
      <c r="J101" s="263"/>
      <c r="K101" s="267"/>
    </row>
    <row r="102" spans="1:11" ht="10.5" customHeight="1">
      <c r="A102" s="35"/>
      <c r="B102" s="233">
        <v>801</v>
      </c>
      <c r="C102" s="334"/>
      <c r="D102" s="235" t="s">
        <v>84</v>
      </c>
      <c r="E102" s="236">
        <f aca="true" t="shared" si="13" ref="E102:K102">SUM(E103:E111)</f>
        <v>1027200</v>
      </c>
      <c r="F102" s="274">
        <f t="shared" si="13"/>
        <v>16580960</v>
      </c>
      <c r="G102" s="236">
        <f t="shared" si="13"/>
        <v>14143860</v>
      </c>
      <c r="H102" s="274">
        <f t="shared" si="13"/>
        <v>9281395</v>
      </c>
      <c r="I102" s="236">
        <f t="shared" si="13"/>
        <v>2045400</v>
      </c>
      <c r="J102" s="235">
        <f t="shared" si="13"/>
        <v>0</v>
      </c>
      <c r="K102" s="238">
        <f t="shared" si="13"/>
        <v>2437100</v>
      </c>
    </row>
    <row r="103" spans="1:11" ht="10.5" customHeight="1">
      <c r="A103" s="35"/>
      <c r="B103" s="218"/>
      <c r="C103" s="335">
        <v>80101</v>
      </c>
      <c r="D103" s="240" t="s">
        <v>183</v>
      </c>
      <c r="E103" s="299">
        <v>15000</v>
      </c>
      <c r="F103" s="300">
        <v>7029650</v>
      </c>
      <c r="G103" s="299">
        <v>6759650</v>
      </c>
      <c r="H103" s="301">
        <v>4495950</v>
      </c>
      <c r="I103" s="299">
        <v>1006500</v>
      </c>
      <c r="J103" s="298"/>
      <c r="K103" s="304">
        <v>270000</v>
      </c>
    </row>
    <row r="104" spans="1:11" ht="10.5" customHeight="1">
      <c r="A104" s="35"/>
      <c r="B104" s="218"/>
      <c r="C104" s="336">
        <v>80104</v>
      </c>
      <c r="D104" s="298" t="s">
        <v>201</v>
      </c>
      <c r="E104" s="337">
        <v>194000</v>
      </c>
      <c r="F104" s="300">
        <v>3624700</v>
      </c>
      <c r="G104" s="299">
        <v>3611700</v>
      </c>
      <c r="H104" s="301">
        <v>2435045</v>
      </c>
      <c r="I104" s="299">
        <v>515100</v>
      </c>
      <c r="J104" s="298"/>
      <c r="K104" s="304">
        <v>13000</v>
      </c>
    </row>
    <row r="105" spans="1:11" ht="10.5" customHeight="1">
      <c r="A105" s="35"/>
      <c r="B105" s="218"/>
      <c r="C105" s="338">
        <v>80110</v>
      </c>
      <c r="D105" s="260" t="s">
        <v>184</v>
      </c>
      <c r="E105" s="299">
        <v>816500</v>
      </c>
      <c r="F105" s="300">
        <v>5618110</v>
      </c>
      <c r="G105" s="299">
        <v>3464010</v>
      </c>
      <c r="H105" s="301">
        <v>2350400</v>
      </c>
      <c r="I105" s="299">
        <v>523800</v>
      </c>
      <c r="J105" s="298"/>
      <c r="K105" s="304">
        <v>2154100</v>
      </c>
    </row>
    <row r="106" spans="1:11" ht="10.5" customHeight="1">
      <c r="A106" s="35"/>
      <c r="B106" s="218"/>
      <c r="C106" s="335">
        <v>80113</v>
      </c>
      <c r="D106" s="240" t="s">
        <v>185</v>
      </c>
      <c r="E106" s="339">
        <v>1700</v>
      </c>
      <c r="F106" s="340">
        <v>245000</v>
      </c>
      <c r="G106" s="339">
        <v>245000</v>
      </c>
      <c r="H106" s="240"/>
      <c r="I106" s="241"/>
      <c r="J106" s="240"/>
      <c r="K106" s="243"/>
    </row>
    <row r="107" spans="1:11" ht="10.5" customHeight="1">
      <c r="A107" s="35"/>
      <c r="B107" s="218"/>
      <c r="C107" s="335">
        <v>80142</v>
      </c>
      <c r="D107" s="288" t="s">
        <v>186</v>
      </c>
      <c r="E107" s="245"/>
      <c r="F107" s="244"/>
      <c r="G107" s="245"/>
      <c r="H107" s="244"/>
      <c r="I107" s="245"/>
      <c r="J107" s="244"/>
      <c r="K107" s="243"/>
    </row>
    <row r="108" spans="1:11" ht="10.5" customHeight="1">
      <c r="A108" s="35"/>
      <c r="B108" s="218"/>
      <c r="C108" s="231"/>
      <c r="D108" s="289" t="s">
        <v>326</v>
      </c>
      <c r="E108" s="248"/>
      <c r="F108" s="249">
        <v>18500</v>
      </c>
      <c r="G108" s="250">
        <v>18500</v>
      </c>
      <c r="H108" s="247"/>
      <c r="I108" s="248"/>
      <c r="J108" s="247"/>
      <c r="K108" s="290"/>
    </row>
    <row r="109" spans="1:11" ht="10.5" customHeight="1">
      <c r="A109" s="35"/>
      <c r="B109" s="218"/>
      <c r="C109" s="336">
        <v>80145</v>
      </c>
      <c r="D109" s="298" t="s">
        <v>368</v>
      </c>
      <c r="E109" s="303"/>
      <c r="F109" s="301">
        <v>9800</v>
      </c>
      <c r="G109" s="299">
        <v>9800</v>
      </c>
      <c r="H109" s="298"/>
      <c r="I109" s="303"/>
      <c r="J109" s="298"/>
      <c r="K109" s="298"/>
    </row>
    <row r="110" spans="1:11" ht="10.5" customHeight="1">
      <c r="A110" s="35"/>
      <c r="B110" s="218"/>
      <c r="C110" s="341">
        <v>80146</v>
      </c>
      <c r="D110" s="244" t="s">
        <v>187</v>
      </c>
      <c r="E110" s="245"/>
      <c r="F110" s="244"/>
      <c r="G110" s="245"/>
      <c r="H110" s="244"/>
      <c r="I110" s="245"/>
      <c r="J110" s="244"/>
      <c r="K110" s="243"/>
    </row>
    <row r="111" spans="1:11" ht="10.5" customHeight="1" thickBot="1">
      <c r="A111" s="35"/>
      <c r="B111" s="261"/>
      <c r="C111" s="342"/>
      <c r="D111" s="282" t="s">
        <v>188</v>
      </c>
      <c r="E111" s="283"/>
      <c r="F111" s="284">
        <v>35200</v>
      </c>
      <c r="G111" s="285">
        <v>35200</v>
      </c>
      <c r="H111" s="282"/>
      <c r="I111" s="283"/>
      <c r="J111" s="282"/>
      <c r="K111" s="267"/>
    </row>
    <row r="112" spans="1:11" ht="10.5" customHeight="1">
      <c r="A112" s="35"/>
      <c r="B112" s="233">
        <v>851</v>
      </c>
      <c r="C112" s="234"/>
      <c r="D112" s="235" t="s">
        <v>109</v>
      </c>
      <c r="E112" s="237">
        <f aca="true" t="shared" si="14" ref="E112:K112">SUM(E113:E114)</f>
        <v>0</v>
      </c>
      <c r="F112" s="274">
        <f t="shared" si="14"/>
        <v>258000</v>
      </c>
      <c r="G112" s="236">
        <f t="shared" si="14"/>
        <v>258000</v>
      </c>
      <c r="H112" s="235">
        <f t="shared" si="14"/>
        <v>0</v>
      </c>
      <c r="I112" s="237">
        <f t="shared" si="14"/>
        <v>0</v>
      </c>
      <c r="J112" s="274">
        <f t="shared" si="14"/>
        <v>102000</v>
      </c>
      <c r="K112" s="268">
        <f t="shared" si="14"/>
        <v>0</v>
      </c>
    </row>
    <row r="113" spans="1:11" ht="10.5" customHeight="1">
      <c r="A113" s="35"/>
      <c r="B113" s="218"/>
      <c r="C113" s="297">
        <v>85154</v>
      </c>
      <c r="D113" s="298" t="s">
        <v>189</v>
      </c>
      <c r="E113" s="303"/>
      <c r="F113" s="300">
        <v>252000</v>
      </c>
      <c r="G113" s="299">
        <v>252000</v>
      </c>
      <c r="H113" s="298"/>
      <c r="I113" s="303"/>
      <c r="J113" s="301">
        <v>96000</v>
      </c>
      <c r="K113" s="302"/>
    </row>
    <row r="114" spans="1:11" ht="10.5" customHeight="1" thickBot="1">
      <c r="A114" s="35"/>
      <c r="B114" s="218"/>
      <c r="C114" s="269">
        <v>85195</v>
      </c>
      <c r="D114" s="270" t="s">
        <v>190</v>
      </c>
      <c r="E114" s="272"/>
      <c r="F114" s="265">
        <v>6000</v>
      </c>
      <c r="G114" s="271">
        <v>6000</v>
      </c>
      <c r="H114" s="270"/>
      <c r="I114" s="272"/>
      <c r="J114" s="275">
        <v>6000</v>
      </c>
      <c r="K114" s="273"/>
    </row>
    <row r="115" spans="1:11" ht="10.5" customHeight="1">
      <c r="A115" s="35"/>
      <c r="B115" s="233">
        <v>852</v>
      </c>
      <c r="C115" s="343"/>
      <c r="D115" s="278" t="s">
        <v>273</v>
      </c>
      <c r="E115" s="280">
        <f>SUM(E116:E126)</f>
        <v>1200000</v>
      </c>
      <c r="F115" s="286">
        <f>SUM(F116:F126)</f>
        <v>3282000</v>
      </c>
      <c r="G115" s="280">
        <f>SUM(G116:G126)</f>
        <v>3282000</v>
      </c>
      <c r="H115" s="286">
        <f>SUM(H116:H126)</f>
        <v>460000</v>
      </c>
      <c r="I115" s="280">
        <f>SUM(I116:I126)</f>
        <v>178000</v>
      </c>
      <c r="J115" s="281"/>
      <c r="K115" s="344"/>
    </row>
    <row r="116" spans="1:11" ht="10.5" customHeight="1">
      <c r="A116" s="35"/>
      <c r="B116" s="218"/>
      <c r="C116" s="341">
        <v>85213</v>
      </c>
      <c r="D116" s="244" t="s">
        <v>191</v>
      </c>
      <c r="E116" s="245"/>
      <c r="F116" s="244"/>
      <c r="G116" s="245"/>
      <c r="H116" s="244"/>
      <c r="I116" s="245"/>
      <c r="J116" s="243"/>
      <c r="K116" s="295"/>
    </row>
    <row r="117" spans="1:11" ht="10.5" customHeight="1">
      <c r="A117" s="35"/>
      <c r="B117" s="218"/>
      <c r="C117" s="345"/>
      <c r="D117" s="247" t="s">
        <v>192</v>
      </c>
      <c r="E117" s="250">
        <v>35000</v>
      </c>
      <c r="F117" s="249">
        <v>35000</v>
      </c>
      <c r="G117" s="250">
        <v>35000</v>
      </c>
      <c r="H117" s="247"/>
      <c r="I117" s="248"/>
      <c r="J117" s="290"/>
      <c r="K117" s="346"/>
    </row>
    <row r="118" spans="1:11" ht="10.5" customHeight="1">
      <c r="A118" s="35"/>
      <c r="B118" s="218"/>
      <c r="C118" s="341">
        <v>85214</v>
      </c>
      <c r="D118" s="244" t="s">
        <v>193</v>
      </c>
      <c r="E118" s="245"/>
      <c r="F118" s="244"/>
      <c r="G118" s="245"/>
      <c r="H118" s="244"/>
      <c r="I118" s="245"/>
      <c r="J118" s="243"/>
      <c r="K118" s="295"/>
    </row>
    <row r="119" spans="1:11" ht="10.5" customHeight="1">
      <c r="A119" s="35"/>
      <c r="B119" s="218"/>
      <c r="C119" s="347"/>
      <c r="D119" s="256" t="s">
        <v>334</v>
      </c>
      <c r="E119" s="257">
        <v>709000</v>
      </c>
      <c r="F119" s="258">
        <v>1009000</v>
      </c>
      <c r="G119" s="257">
        <v>1009000</v>
      </c>
      <c r="H119" s="256"/>
      <c r="I119" s="257">
        <v>78000</v>
      </c>
      <c r="J119" s="293"/>
      <c r="K119" s="319"/>
    </row>
    <row r="120" spans="1:11" ht="10.5" customHeight="1">
      <c r="A120" s="35"/>
      <c r="B120" s="218"/>
      <c r="C120" s="231">
        <v>85215</v>
      </c>
      <c r="D120" s="242" t="s">
        <v>194</v>
      </c>
      <c r="E120" s="232"/>
      <c r="F120" s="340">
        <v>1200000</v>
      </c>
      <c r="G120" s="348">
        <v>1200000</v>
      </c>
      <c r="H120" s="242"/>
      <c r="I120" s="232"/>
      <c r="J120" s="290"/>
      <c r="K120" s="346"/>
    </row>
    <row r="121" spans="1:11" ht="10.5" customHeight="1">
      <c r="A121" s="35"/>
      <c r="B121" s="218"/>
      <c r="C121" s="341">
        <v>85216</v>
      </c>
      <c r="D121" s="244" t="s">
        <v>195</v>
      </c>
      <c r="E121" s="245"/>
      <c r="F121" s="244"/>
      <c r="G121" s="245"/>
      <c r="H121" s="244"/>
      <c r="I121" s="245"/>
      <c r="J121" s="243"/>
      <c r="K121" s="295"/>
    </row>
    <row r="122" spans="1:11" ht="10.5" customHeight="1">
      <c r="A122" s="35"/>
      <c r="B122" s="218"/>
      <c r="C122" s="347"/>
      <c r="D122" s="256" t="s">
        <v>196</v>
      </c>
      <c r="E122" s="257">
        <v>102000</v>
      </c>
      <c r="F122" s="258">
        <v>102000</v>
      </c>
      <c r="G122" s="257">
        <v>102000</v>
      </c>
      <c r="H122" s="256"/>
      <c r="I122" s="259"/>
      <c r="J122" s="293"/>
      <c r="K122" s="319"/>
    </row>
    <row r="123" spans="1:11" ht="10.5" customHeight="1">
      <c r="A123" s="35"/>
      <c r="B123" s="218"/>
      <c r="C123" s="336">
        <v>85219</v>
      </c>
      <c r="D123" s="298" t="s">
        <v>197</v>
      </c>
      <c r="E123" s="299">
        <v>300000</v>
      </c>
      <c r="F123" s="301">
        <v>656000</v>
      </c>
      <c r="G123" s="299">
        <v>656000</v>
      </c>
      <c r="H123" s="301">
        <v>460000</v>
      </c>
      <c r="I123" s="299">
        <v>100000</v>
      </c>
      <c r="J123" s="302"/>
      <c r="K123" s="349"/>
    </row>
    <row r="124" spans="1:11" ht="10.5" customHeight="1">
      <c r="A124" s="35"/>
      <c r="B124" s="218"/>
      <c r="C124" s="231">
        <v>85228</v>
      </c>
      <c r="D124" s="242" t="s">
        <v>198</v>
      </c>
      <c r="E124" s="232"/>
      <c r="F124" s="247"/>
      <c r="G124" s="232"/>
      <c r="H124" s="350"/>
      <c r="I124" s="232"/>
      <c r="J124" s="290"/>
      <c r="K124" s="346"/>
    </row>
    <row r="125" spans="1:11" ht="10.5" customHeight="1" thickBot="1">
      <c r="A125" s="35"/>
      <c r="B125" s="261"/>
      <c r="C125" s="307"/>
      <c r="D125" s="263" t="s">
        <v>199</v>
      </c>
      <c r="E125" s="266">
        <v>54000</v>
      </c>
      <c r="F125" s="284">
        <v>230000</v>
      </c>
      <c r="G125" s="266">
        <v>230000</v>
      </c>
      <c r="H125" s="351"/>
      <c r="I125" s="264"/>
      <c r="J125" s="267"/>
      <c r="K125" s="352"/>
    </row>
    <row r="126" spans="1:11" ht="10.5" customHeight="1" thickBot="1">
      <c r="A126" s="35"/>
      <c r="B126" s="353"/>
      <c r="C126" s="354">
        <v>85295</v>
      </c>
      <c r="D126" s="355" t="s">
        <v>316</v>
      </c>
      <c r="E126" s="356"/>
      <c r="F126" s="357">
        <v>50000</v>
      </c>
      <c r="G126" s="358">
        <v>50000</v>
      </c>
      <c r="H126" s="355"/>
      <c r="I126" s="356"/>
      <c r="J126" s="355"/>
      <c r="K126" s="359"/>
    </row>
    <row r="127" spans="1:11" ht="10.5" customHeight="1">
      <c r="A127" s="35"/>
      <c r="B127" s="214">
        <v>853</v>
      </c>
      <c r="C127" s="224"/>
      <c r="D127" s="324" t="s">
        <v>327</v>
      </c>
      <c r="E127" s="332"/>
      <c r="F127" s="360"/>
      <c r="G127" s="332"/>
      <c r="H127" s="330"/>
      <c r="I127" s="332"/>
      <c r="J127" s="330"/>
      <c r="K127" s="333"/>
    </row>
    <row r="128" spans="1:11" ht="10.5" customHeight="1">
      <c r="A128" s="35"/>
      <c r="B128" s="214"/>
      <c r="C128" s="210"/>
      <c r="D128" s="308" t="s">
        <v>328</v>
      </c>
      <c r="E128" s="248"/>
      <c r="F128" s="249"/>
      <c r="G128" s="248"/>
      <c r="H128" s="247"/>
      <c r="I128" s="248"/>
      <c r="J128" s="247"/>
      <c r="K128" s="290"/>
    </row>
    <row r="129" spans="1:11" ht="10.5" customHeight="1">
      <c r="A129" s="35"/>
      <c r="B129" s="214"/>
      <c r="C129" s="255"/>
      <c r="D129" s="312" t="s">
        <v>295</v>
      </c>
      <c r="E129" s="361">
        <f>SUM(E130:E135)</f>
        <v>130000</v>
      </c>
      <c r="F129" s="362">
        <f>SUM(F132)</f>
        <v>0</v>
      </c>
      <c r="G129" s="363">
        <f>SUM(SUM(G132))</f>
        <v>0</v>
      </c>
      <c r="H129" s="312">
        <f>SUM(SUM(H132))</f>
        <v>0</v>
      </c>
      <c r="I129" s="363">
        <f>SUM(SUM(I132))</f>
        <v>0</v>
      </c>
      <c r="J129" s="312">
        <f>SUM(SUM(J132))</f>
        <v>0</v>
      </c>
      <c r="K129" s="364">
        <f>SUM(SUM(K132))</f>
        <v>0</v>
      </c>
    </row>
    <row r="130" spans="1:11" ht="10.5" customHeight="1">
      <c r="A130" s="35"/>
      <c r="B130" s="214"/>
      <c r="C130" s="210">
        <v>85324</v>
      </c>
      <c r="D130" s="247" t="s">
        <v>329</v>
      </c>
      <c r="E130" s="248"/>
      <c r="F130" s="249"/>
      <c r="G130" s="232"/>
      <c r="H130" s="289"/>
      <c r="I130" s="248"/>
      <c r="J130" s="247"/>
      <c r="K130" s="290"/>
    </row>
    <row r="131" spans="1:11" ht="10.5" customHeight="1">
      <c r="A131" s="35"/>
      <c r="B131" s="214"/>
      <c r="C131" s="210"/>
      <c r="D131" s="247" t="s">
        <v>330</v>
      </c>
      <c r="E131" s="248"/>
      <c r="F131" s="249"/>
      <c r="G131" s="232"/>
      <c r="H131" s="289"/>
      <c r="I131" s="248"/>
      <c r="J131" s="247"/>
      <c r="K131" s="290"/>
    </row>
    <row r="132" spans="1:11" ht="10.5" customHeight="1" thickBot="1">
      <c r="A132" s="35"/>
      <c r="B132" s="365"/>
      <c r="C132" s="227"/>
      <c r="D132" s="282" t="s">
        <v>331</v>
      </c>
      <c r="E132" s="285">
        <v>130000</v>
      </c>
      <c r="F132" s="284">
        <v>0</v>
      </c>
      <c r="G132" s="264"/>
      <c r="H132" s="366"/>
      <c r="I132" s="283"/>
      <c r="J132" s="282"/>
      <c r="K132" s="267"/>
    </row>
    <row r="133" spans="1:11" ht="10.5" customHeight="1">
      <c r="A133" s="35"/>
      <c r="B133" s="233">
        <v>854</v>
      </c>
      <c r="C133" s="224"/>
      <c r="D133" s="281" t="s">
        <v>110</v>
      </c>
      <c r="E133" s="208">
        <f aca="true" t="shared" si="15" ref="E133:K133">SUM(E134:E139)</f>
        <v>0</v>
      </c>
      <c r="F133" s="315">
        <f t="shared" si="15"/>
        <v>916830</v>
      </c>
      <c r="G133" s="314">
        <f t="shared" si="15"/>
        <v>916830</v>
      </c>
      <c r="H133" s="315">
        <f t="shared" si="15"/>
        <v>647617</v>
      </c>
      <c r="I133" s="367">
        <f t="shared" si="15"/>
        <v>132500</v>
      </c>
      <c r="J133" s="324">
        <f t="shared" si="15"/>
        <v>0</v>
      </c>
      <c r="K133" s="281">
        <f t="shared" si="15"/>
        <v>0</v>
      </c>
    </row>
    <row r="134" spans="1:11" ht="10.5" customHeight="1">
      <c r="A134" s="35"/>
      <c r="B134" s="218"/>
      <c r="C134" s="255"/>
      <c r="D134" s="364" t="s">
        <v>111</v>
      </c>
      <c r="E134" s="347"/>
      <c r="F134" s="256"/>
      <c r="G134" s="259"/>
      <c r="H134" s="256"/>
      <c r="I134" s="259"/>
      <c r="J134" s="256"/>
      <c r="K134" s="293"/>
    </row>
    <row r="135" spans="1:11" ht="10.5" customHeight="1" thickBot="1">
      <c r="A135" s="35"/>
      <c r="B135" s="261"/>
      <c r="C135" s="246">
        <v>85401</v>
      </c>
      <c r="D135" s="290" t="s">
        <v>200</v>
      </c>
      <c r="E135" s="231"/>
      <c r="F135" s="340">
        <v>872830</v>
      </c>
      <c r="G135" s="348">
        <v>872830</v>
      </c>
      <c r="H135" s="340">
        <v>647617</v>
      </c>
      <c r="I135" s="348">
        <v>132500</v>
      </c>
      <c r="J135" s="242"/>
      <c r="K135" s="290"/>
    </row>
    <row r="136" spans="1:11" ht="10.5" customHeight="1">
      <c r="A136" s="35"/>
      <c r="B136" s="206"/>
      <c r="C136" s="245">
        <v>85412</v>
      </c>
      <c r="D136" s="240" t="s">
        <v>202</v>
      </c>
      <c r="E136" s="241"/>
      <c r="F136" s="240"/>
      <c r="G136" s="241"/>
      <c r="H136" s="240"/>
      <c r="I136" s="241"/>
      <c r="J136" s="240"/>
      <c r="K136" s="240"/>
    </row>
    <row r="137" spans="1:11" ht="10.5" customHeight="1">
      <c r="A137" s="35"/>
      <c r="B137" s="209"/>
      <c r="C137" s="248"/>
      <c r="D137" s="242" t="s">
        <v>203</v>
      </c>
      <c r="E137" s="232"/>
      <c r="F137" s="242"/>
      <c r="G137" s="232"/>
      <c r="H137" s="242"/>
      <c r="I137" s="232"/>
      <c r="J137" s="242"/>
      <c r="K137" s="242"/>
    </row>
    <row r="138" spans="1:11" ht="10.5" customHeight="1">
      <c r="A138" s="35"/>
      <c r="B138" s="209"/>
      <c r="C138" s="259"/>
      <c r="D138" s="260" t="s">
        <v>204</v>
      </c>
      <c r="E138" s="368"/>
      <c r="F138" s="300">
        <v>26000</v>
      </c>
      <c r="G138" s="325">
        <v>26000</v>
      </c>
      <c r="H138" s="260"/>
      <c r="I138" s="368"/>
      <c r="J138" s="260"/>
      <c r="K138" s="260"/>
    </row>
    <row r="139" spans="1:11" ht="10.5" customHeight="1" thickBot="1">
      <c r="A139" s="35"/>
      <c r="B139" s="226"/>
      <c r="C139" s="232">
        <v>85415</v>
      </c>
      <c r="D139" s="242" t="s">
        <v>205</v>
      </c>
      <c r="E139" s="232"/>
      <c r="F139" s="340">
        <v>18000</v>
      </c>
      <c r="G139" s="348">
        <v>18000</v>
      </c>
      <c r="H139" s="242"/>
      <c r="I139" s="232"/>
      <c r="J139" s="242"/>
      <c r="K139" s="242"/>
    </row>
    <row r="140" spans="1:11" ht="10.5" customHeight="1">
      <c r="A140" s="35"/>
      <c r="B140" s="233">
        <v>900</v>
      </c>
      <c r="C140" s="224"/>
      <c r="D140" s="324" t="s">
        <v>112</v>
      </c>
      <c r="E140" s="367">
        <f aca="true" t="shared" si="16" ref="E140:K140">SUM(E142:E147)</f>
        <v>0</v>
      </c>
      <c r="F140" s="315">
        <f t="shared" si="16"/>
        <v>2752000</v>
      </c>
      <c r="G140" s="314">
        <f t="shared" si="16"/>
        <v>1182000</v>
      </c>
      <c r="H140" s="324">
        <f t="shared" si="16"/>
        <v>0</v>
      </c>
      <c r="I140" s="367">
        <f t="shared" si="16"/>
        <v>0</v>
      </c>
      <c r="J140" s="324">
        <f t="shared" si="16"/>
        <v>0</v>
      </c>
      <c r="K140" s="287">
        <f t="shared" si="16"/>
        <v>1570000</v>
      </c>
    </row>
    <row r="141" spans="1:13" ht="10.5" customHeight="1">
      <c r="A141" s="35"/>
      <c r="B141" s="218"/>
      <c r="C141" s="255"/>
      <c r="D141" s="312" t="s">
        <v>113</v>
      </c>
      <c r="E141" s="248"/>
      <c r="F141" s="247"/>
      <c r="G141" s="248"/>
      <c r="H141" s="247"/>
      <c r="I141" s="248"/>
      <c r="J141" s="247"/>
      <c r="K141" s="290"/>
      <c r="L141" s="2"/>
      <c r="M141" s="2"/>
    </row>
    <row r="142" spans="1:13" ht="10.5" customHeight="1">
      <c r="A142" s="35"/>
      <c r="B142" s="218"/>
      <c r="C142" s="210">
        <v>90001</v>
      </c>
      <c r="D142" s="247" t="s">
        <v>206</v>
      </c>
      <c r="E142" s="245"/>
      <c r="F142" s="244"/>
      <c r="G142" s="245"/>
      <c r="H142" s="244"/>
      <c r="I142" s="245"/>
      <c r="J142" s="244"/>
      <c r="K142" s="243"/>
      <c r="L142" s="2"/>
      <c r="M142" s="2"/>
    </row>
    <row r="143" spans="1:13" ht="10.5" customHeight="1">
      <c r="A143" s="35"/>
      <c r="B143" s="218"/>
      <c r="C143" s="255"/>
      <c r="D143" s="256" t="s">
        <v>207</v>
      </c>
      <c r="E143" s="259"/>
      <c r="F143" s="369">
        <v>490000</v>
      </c>
      <c r="G143" s="257">
        <v>120000</v>
      </c>
      <c r="H143" s="256"/>
      <c r="I143" s="259"/>
      <c r="J143" s="256"/>
      <c r="K143" s="370">
        <v>370000</v>
      </c>
      <c r="L143" s="2"/>
      <c r="M143" s="2"/>
    </row>
    <row r="144" spans="1:13" ht="10.5" customHeight="1">
      <c r="A144" s="35"/>
      <c r="B144" s="218"/>
      <c r="C144" s="291">
        <v>90002</v>
      </c>
      <c r="D144" s="260" t="s">
        <v>208</v>
      </c>
      <c r="E144" s="368"/>
      <c r="F144" s="371">
        <v>1080000</v>
      </c>
      <c r="G144" s="368"/>
      <c r="H144" s="260"/>
      <c r="I144" s="368"/>
      <c r="J144" s="260"/>
      <c r="K144" s="370">
        <v>1080000</v>
      </c>
      <c r="L144" s="2"/>
      <c r="M144" s="2"/>
    </row>
    <row r="145" spans="1:13" ht="10.5" customHeight="1">
      <c r="A145" s="35"/>
      <c r="B145" s="218"/>
      <c r="C145" s="297">
        <v>90003</v>
      </c>
      <c r="D145" s="298" t="s">
        <v>209</v>
      </c>
      <c r="E145" s="303"/>
      <c r="F145" s="372">
        <v>225000</v>
      </c>
      <c r="G145" s="299">
        <v>225000</v>
      </c>
      <c r="H145" s="298"/>
      <c r="I145" s="368"/>
      <c r="J145" s="298"/>
      <c r="K145" s="302"/>
      <c r="L145" s="2"/>
      <c r="M145" s="2"/>
    </row>
    <row r="146" spans="1:13" ht="10.5" customHeight="1">
      <c r="A146" s="35"/>
      <c r="B146" s="218"/>
      <c r="C146" s="297">
        <v>90004</v>
      </c>
      <c r="D146" s="298" t="s">
        <v>210</v>
      </c>
      <c r="E146" s="303"/>
      <c r="F146" s="372">
        <v>65000</v>
      </c>
      <c r="G146" s="299">
        <v>65000</v>
      </c>
      <c r="H146" s="298"/>
      <c r="I146" s="368"/>
      <c r="J146" s="298"/>
      <c r="K146" s="302"/>
      <c r="L146" s="2"/>
      <c r="M146" s="2"/>
    </row>
    <row r="147" spans="1:13" ht="10.5" customHeight="1" thickBot="1">
      <c r="A147" s="35"/>
      <c r="B147" s="218"/>
      <c r="C147" s="269">
        <v>90015</v>
      </c>
      <c r="D147" s="270" t="s">
        <v>211</v>
      </c>
      <c r="E147" s="272"/>
      <c r="F147" s="373">
        <v>892000</v>
      </c>
      <c r="G147" s="271">
        <v>772000</v>
      </c>
      <c r="H147" s="270"/>
      <c r="I147" s="264"/>
      <c r="J147" s="270"/>
      <c r="K147" s="276">
        <v>120000</v>
      </c>
      <c r="L147" s="2"/>
      <c r="M147" s="2"/>
    </row>
    <row r="148" spans="1:13" ht="10.5" customHeight="1">
      <c r="A148" s="35"/>
      <c r="B148" s="233">
        <v>921</v>
      </c>
      <c r="C148" s="220"/>
      <c r="D148" s="324" t="s">
        <v>92</v>
      </c>
      <c r="E148" s="314">
        <f aca="true" t="shared" si="17" ref="E148:K148">SUM(E149:E155)</f>
        <v>15000</v>
      </c>
      <c r="F148" s="315">
        <f t="shared" si="17"/>
        <v>1441300</v>
      </c>
      <c r="G148" s="314">
        <f t="shared" si="17"/>
        <v>1429300</v>
      </c>
      <c r="H148" s="324">
        <f t="shared" si="17"/>
        <v>0</v>
      </c>
      <c r="I148" s="367">
        <f t="shared" si="17"/>
        <v>0</v>
      </c>
      <c r="J148" s="287">
        <f t="shared" si="17"/>
        <v>1227900</v>
      </c>
      <c r="K148" s="316">
        <f t="shared" si="17"/>
        <v>12000</v>
      </c>
      <c r="L148" s="2"/>
      <c r="M148" s="2"/>
    </row>
    <row r="149" spans="1:13" ht="10.5" customHeight="1">
      <c r="A149" s="35"/>
      <c r="B149" s="218"/>
      <c r="C149" s="347"/>
      <c r="D149" s="312" t="s">
        <v>93</v>
      </c>
      <c r="E149" s="248"/>
      <c r="F149" s="247"/>
      <c r="G149" s="248"/>
      <c r="H149" s="247"/>
      <c r="I149" s="248"/>
      <c r="J149" s="290"/>
      <c r="K149" s="346"/>
      <c r="L149" s="2"/>
      <c r="M149" s="2"/>
    </row>
    <row r="150" spans="1:13" ht="10.5" customHeight="1">
      <c r="A150" s="35"/>
      <c r="B150" s="218"/>
      <c r="C150" s="345">
        <v>92105</v>
      </c>
      <c r="D150" s="247" t="s">
        <v>212</v>
      </c>
      <c r="E150" s="245"/>
      <c r="F150" s="244"/>
      <c r="G150" s="245"/>
      <c r="H150" s="244"/>
      <c r="I150" s="245"/>
      <c r="J150" s="243"/>
      <c r="K150" s="295"/>
      <c r="L150" s="2"/>
      <c r="M150" s="2"/>
    </row>
    <row r="151" spans="1:13" ht="10.5" customHeight="1">
      <c r="A151" s="35"/>
      <c r="B151" s="218"/>
      <c r="C151" s="345"/>
      <c r="D151" s="247" t="s">
        <v>213</v>
      </c>
      <c r="E151" s="248"/>
      <c r="F151" s="249">
        <v>14000</v>
      </c>
      <c r="G151" s="250">
        <v>14000</v>
      </c>
      <c r="H151" s="247"/>
      <c r="I151" s="248"/>
      <c r="J151" s="251">
        <v>14000</v>
      </c>
      <c r="K151" s="346"/>
      <c r="L151" s="2"/>
      <c r="M151" s="2"/>
    </row>
    <row r="152" spans="1:13" ht="10.5" customHeight="1">
      <c r="A152" s="35"/>
      <c r="B152" s="214"/>
      <c r="C152" s="241">
        <v>92109</v>
      </c>
      <c r="D152" s="240" t="s">
        <v>216</v>
      </c>
      <c r="E152" s="241"/>
      <c r="F152" s="240"/>
      <c r="G152" s="241"/>
      <c r="H152" s="240"/>
      <c r="I152" s="241"/>
      <c r="J152" s="374"/>
      <c r="K152" s="375"/>
      <c r="L152" s="2"/>
      <c r="M152" s="2"/>
    </row>
    <row r="153" spans="1:13" ht="10.5" customHeight="1">
      <c r="A153" s="35"/>
      <c r="B153" s="214"/>
      <c r="C153" s="368"/>
      <c r="D153" s="260" t="s">
        <v>217</v>
      </c>
      <c r="E153" s="325">
        <v>6200</v>
      </c>
      <c r="F153" s="300">
        <v>749600</v>
      </c>
      <c r="G153" s="325">
        <v>737600</v>
      </c>
      <c r="H153" s="260"/>
      <c r="I153" s="368"/>
      <c r="J153" s="370">
        <v>608500</v>
      </c>
      <c r="K153" s="376">
        <v>12000</v>
      </c>
      <c r="L153" s="2"/>
      <c r="M153" s="2"/>
    </row>
    <row r="154" spans="1:11" ht="10.5" customHeight="1">
      <c r="A154" s="35"/>
      <c r="B154" s="218"/>
      <c r="C154" s="338">
        <v>92116</v>
      </c>
      <c r="D154" s="260" t="s">
        <v>218</v>
      </c>
      <c r="E154" s="368"/>
      <c r="F154" s="300">
        <v>605400</v>
      </c>
      <c r="G154" s="325">
        <v>605400</v>
      </c>
      <c r="H154" s="260"/>
      <c r="I154" s="368"/>
      <c r="J154" s="370">
        <v>605400</v>
      </c>
      <c r="K154" s="319"/>
    </row>
    <row r="155" spans="1:11" ht="10.5" customHeight="1" thickBot="1">
      <c r="A155" s="35"/>
      <c r="B155" s="261"/>
      <c r="C155" s="307">
        <v>92195</v>
      </c>
      <c r="D155" s="263" t="s">
        <v>219</v>
      </c>
      <c r="E155" s="266">
        <v>8800</v>
      </c>
      <c r="F155" s="265">
        <v>72300</v>
      </c>
      <c r="G155" s="266">
        <v>72300</v>
      </c>
      <c r="H155" s="263"/>
      <c r="I155" s="264"/>
      <c r="J155" s="267"/>
      <c r="K155" s="352"/>
    </row>
    <row r="156" spans="1:11" ht="10.5" customHeight="1">
      <c r="A156" s="35"/>
      <c r="B156" s="233">
        <v>926</v>
      </c>
      <c r="C156" s="234"/>
      <c r="D156" s="235" t="s">
        <v>94</v>
      </c>
      <c r="E156" s="236">
        <f aca="true" t="shared" si="18" ref="E156:K156">SUM(E157:E159)</f>
        <v>22000</v>
      </c>
      <c r="F156" s="274">
        <f t="shared" si="18"/>
        <v>453900</v>
      </c>
      <c r="G156" s="236">
        <f t="shared" si="18"/>
        <v>453900</v>
      </c>
      <c r="H156" s="274">
        <f t="shared" si="18"/>
        <v>129000</v>
      </c>
      <c r="I156" s="236">
        <f t="shared" si="18"/>
        <v>30500</v>
      </c>
      <c r="J156" s="274">
        <f t="shared" si="18"/>
        <v>90500</v>
      </c>
      <c r="K156" s="268">
        <f t="shared" si="18"/>
        <v>0</v>
      </c>
    </row>
    <row r="157" spans="1:11" ht="10.5" customHeight="1">
      <c r="A157" s="35"/>
      <c r="B157" s="218"/>
      <c r="C157" s="239">
        <v>92604</v>
      </c>
      <c r="D157" s="240" t="s">
        <v>220</v>
      </c>
      <c r="E157" s="339">
        <v>22000</v>
      </c>
      <c r="F157" s="254">
        <v>343400</v>
      </c>
      <c r="G157" s="339">
        <v>343400</v>
      </c>
      <c r="H157" s="254">
        <v>129000</v>
      </c>
      <c r="I157" s="348">
        <v>30500</v>
      </c>
      <c r="J157" s="240"/>
      <c r="K157" s="243"/>
    </row>
    <row r="158" spans="1:11" ht="10.5" customHeight="1">
      <c r="A158" s="35"/>
      <c r="B158" s="218"/>
      <c r="C158" s="252">
        <v>92605</v>
      </c>
      <c r="D158" s="244" t="s">
        <v>221</v>
      </c>
      <c r="E158" s="245"/>
      <c r="F158" s="244"/>
      <c r="G158" s="245"/>
      <c r="H158" s="244"/>
      <c r="I158" s="245"/>
      <c r="J158" s="244"/>
      <c r="K158" s="243"/>
    </row>
    <row r="159" spans="1:11" ht="10.5" customHeight="1" thickBot="1">
      <c r="A159" s="35"/>
      <c r="B159" s="261"/>
      <c r="C159" s="227"/>
      <c r="D159" s="282" t="s">
        <v>222</v>
      </c>
      <c r="E159" s="283"/>
      <c r="F159" s="284">
        <v>110500</v>
      </c>
      <c r="G159" s="285">
        <v>110500</v>
      </c>
      <c r="H159" s="282"/>
      <c r="I159" s="283"/>
      <c r="J159" s="284">
        <v>90500</v>
      </c>
      <c r="K159" s="267"/>
    </row>
    <row r="160" spans="1:11" ht="10.5" customHeight="1">
      <c r="A160" s="35"/>
      <c r="B160" s="377"/>
      <c r="C160" s="345"/>
      <c r="D160" s="289"/>
      <c r="E160" s="210"/>
      <c r="F160" s="209"/>
      <c r="G160" s="210"/>
      <c r="H160" s="209"/>
      <c r="I160" s="210"/>
      <c r="J160" s="209"/>
      <c r="K160" s="215"/>
    </row>
    <row r="161" spans="1:11" ht="10.5" customHeight="1">
      <c r="A161" s="35"/>
      <c r="B161" s="214"/>
      <c r="C161" s="223"/>
      <c r="D161" s="378" t="s">
        <v>223</v>
      </c>
      <c r="E161" s="379">
        <f>SUM(E22+E29+E31+E33+E36+E42+E48+E56+E60+E62+E67+E88+E94+E102+E112+E115+E129+E133+E140+E148+E156)</f>
        <v>28196068</v>
      </c>
      <c r="F161" s="379">
        <f>SUM(F22+F29+F31+F33+F36+F42+F48+F56+F60+F62+F67+F88+F94+F102+F112+F115+F129+F133+F140+F148+F156)</f>
        <v>33148986</v>
      </c>
      <c r="G161" s="379">
        <f>SUM(G22+G31+G33+G36+G42+G48+G56+G60+G62+G67+G88+G94+G102+G112+G115+G129+G133+G140+G148+G156)</f>
        <v>27289386</v>
      </c>
      <c r="H161" s="380">
        <f>SUM(H22+H31+H33+H36+H42+H48+H56+H60+H62+H67+H88+H94+H102+H112+H115+H129+H133+H140+H148+H156)</f>
        <v>12587012</v>
      </c>
      <c r="I161" s="379">
        <f>SUM(I22+I31+I33+I36+I42+I48+I56+I60+I62+I67+I88+I94+I102+I112+I115+I129+I133+I140+I148+I156)</f>
        <v>2815550</v>
      </c>
      <c r="J161" s="380">
        <f>SUM(J22+J31+J33+J36+J42+J48+J56+J60+J62+J67+J88+J94+J102+J112+J115+J129+J133+J140+J148+J156)</f>
        <v>2051200</v>
      </c>
      <c r="K161" s="380">
        <f>SUM(K22+K31+K33+K36+K42+K48+K56+K60+K62+K67+K88+K94+K102+K112+K115+K129+K133+K140+K148+K156)</f>
        <v>5859600</v>
      </c>
    </row>
    <row r="162" spans="1:11" ht="10.5" customHeight="1" thickBot="1">
      <c r="A162" s="35"/>
      <c r="B162" s="365"/>
      <c r="C162" s="342"/>
      <c r="D162" s="366"/>
      <c r="E162" s="365"/>
      <c r="F162" s="226"/>
      <c r="G162" s="227"/>
      <c r="H162" s="226"/>
      <c r="I162" s="227"/>
      <c r="J162" s="226"/>
      <c r="K162" s="228"/>
    </row>
    <row r="163" spans="1:11" ht="18.75">
      <c r="A163" s="35"/>
      <c r="B163" s="35"/>
      <c r="C163" s="35"/>
      <c r="D163" s="35"/>
      <c r="E163" s="34"/>
      <c r="F163" s="35"/>
      <c r="G163" s="34"/>
      <c r="H163" s="35"/>
      <c r="I163" s="34"/>
      <c r="J163" s="35"/>
      <c r="K163" s="35"/>
    </row>
    <row r="164" spans="1:11" ht="18.75">
      <c r="A164" s="35"/>
      <c r="B164" s="35"/>
      <c r="C164" s="35"/>
      <c r="D164" s="35"/>
      <c r="E164" s="34"/>
      <c r="F164" s="35"/>
      <c r="G164" s="34"/>
      <c r="H164" s="35"/>
      <c r="I164" s="34"/>
      <c r="J164" s="35"/>
      <c r="K164" s="35"/>
    </row>
  </sheetData>
  <mergeCells count="6">
    <mergeCell ref="G15:K15"/>
    <mergeCell ref="G16:J16"/>
    <mergeCell ref="B10:K10"/>
    <mergeCell ref="B9:K9"/>
    <mergeCell ref="B11:K11"/>
    <mergeCell ref="F14:K14"/>
  </mergeCell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FIJALKOWSKI</cp:lastModifiedBy>
  <cp:lastPrinted>2004-02-27T11:34:31Z</cp:lastPrinted>
  <dcterms:created xsi:type="dcterms:W3CDTF">2003-02-14T07:46:08Z</dcterms:created>
  <dcterms:modified xsi:type="dcterms:W3CDTF">2004-04-08T07:24:51Z</dcterms:modified>
  <cp:category/>
  <cp:version/>
  <cp:contentType/>
  <cp:contentStatus/>
</cp:coreProperties>
</file>